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Y:\06 ゼロカーボン、カーボンニュートラル、水素ステーション\05【補助金】新エネルギー活用促進補助金\要綱\様式\"/>
    </mc:Choice>
  </mc:AlternateContent>
  <xr:revisionPtr revIDLastSave="0" documentId="13_ncr:1_{6706BA5F-B9C4-4D5F-8294-5A201DA771FC}" xr6:coauthVersionLast="47" xr6:coauthVersionMax="47" xr10:uidLastSave="{00000000-0000-0000-0000-000000000000}"/>
  <bookViews>
    <workbookView xWindow="-108" yWindow="-108" windowWidth="23256" windowHeight="12576" xr2:uid="{00000000-000D-0000-FFFF-FFFF00000000}"/>
  </bookViews>
  <sheets>
    <sheet name="★様式第３号算出シート" sheetId="2" r:id="rId1"/>
    <sheet name="MD" sheetId="3" r:id="rId2"/>
    <sheet name="Sheet1" sheetId="5" r:id="rId3"/>
  </sheets>
  <definedNames>
    <definedName name="_xlnm.Print_Area" localSheetId="0">★様式第３号算出シート!$A$1:$AA$53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5" l="1"/>
  <c r="G2" i="5"/>
  <c r="E2" i="5"/>
  <c r="D2" i="5" l="1"/>
  <c r="C2" i="5"/>
  <c r="B2" i="5"/>
  <c r="A2" i="5"/>
  <c r="C39" i="2" l="1"/>
  <c r="AA28" i="2" l="1"/>
  <c r="H2" i="5" s="1"/>
  <c r="E39" i="2" l="1"/>
  <c r="G39" i="2"/>
  <c r="I39" i="2"/>
  <c r="K39" i="2"/>
  <c r="M39" i="2"/>
  <c r="O39" i="2"/>
  <c r="Q39" i="2"/>
  <c r="S39" i="2"/>
  <c r="U39" i="2"/>
  <c r="W39" i="2"/>
  <c r="Y39" i="2"/>
  <c r="B14" i="3" l="1"/>
  <c r="C14" i="3"/>
  <c r="N14" i="3" s="1"/>
  <c r="D14" i="3"/>
  <c r="E14" i="3"/>
  <c r="F14" i="3"/>
  <c r="G14" i="3"/>
  <c r="H14" i="3"/>
  <c r="I14" i="3"/>
  <c r="J14" i="3"/>
  <c r="K14" i="3"/>
  <c r="L14" i="3"/>
  <c r="M14" i="3"/>
  <c r="F6" i="2"/>
  <c r="C18" i="2"/>
  <c r="C20" i="2"/>
  <c r="F2" i="5" s="1"/>
  <c r="C32" i="2" l="1"/>
  <c r="K32" i="2"/>
  <c r="K36" i="2" s="1"/>
  <c r="S32" i="2"/>
  <c r="S36" i="2" s="1"/>
  <c r="E32" i="2"/>
  <c r="E36" i="2" s="1"/>
  <c r="M32" i="2"/>
  <c r="M36" i="2" s="1"/>
  <c r="U32" i="2"/>
  <c r="U36" i="2" s="1"/>
  <c r="G32" i="2"/>
  <c r="G36" i="2" s="1"/>
  <c r="O32" i="2"/>
  <c r="O36" i="2" s="1"/>
  <c r="W32" i="2"/>
  <c r="W36" i="2" s="1"/>
  <c r="I32" i="2"/>
  <c r="Q32" i="2"/>
  <c r="Q36" i="2" s="1"/>
  <c r="Y32" i="2"/>
  <c r="Y36" i="2" s="1"/>
  <c r="C36" i="2"/>
  <c r="I36" i="2" l="1"/>
  <c r="I38" i="2"/>
  <c r="C50" i="2"/>
  <c r="P2" i="5" s="1"/>
  <c r="AA36" i="2"/>
  <c r="J2" i="5" s="1"/>
  <c r="AA32" i="2"/>
  <c r="I2" i="5" s="1"/>
  <c r="O50" i="2"/>
  <c r="S2" i="5" s="1"/>
  <c r="E38" i="2"/>
  <c r="E37" i="2" s="1"/>
  <c r="E40" i="2" s="1"/>
  <c r="U38" i="2"/>
  <c r="U37" i="2" s="1"/>
  <c r="U40" i="2" s="1"/>
  <c r="K38" i="2"/>
  <c r="K37" i="2" s="1"/>
  <c r="K40" i="2" s="1"/>
  <c r="Q38" i="2"/>
  <c r="Q37" i="2" s="1"/>
  <c r="Q40" i="2" s="1"/>
  <c r="S38" i="2"/>
  <c r="S37" i="2" s="1"/>
  <c r="S40" i="2" s="1"/>
  <c r="O38" i="2"/>
  <c r="O37" i="2" s="1"/>
  <c r="O40" i="2" s="1"/>
  <c r="Y38" i="2"/>
  <c r="Y37" i="2" s="1"/>
  <c r="Y40" i="2" s="1"/>
  <c r="I37" i="2"/>
  <c r="I40" i="2" s="1"/>
  <c r="G38" i="2"/>
  <c r="G37" i="2" s="1"/>
  <c r="G40" i="2" s="1"/>
  <c r="M38" i="2"/>
  <c r="M37" i="2" s="1"/>
  <c r="M40" i="2" s="1"/>
  <c r="W38" i="2"/>
  <c r="W37" i="2" s="1"/>
  <c r="W40" i="2" s="1"/>
  <c r="C38" i="2"/>
  <c r="C37" i="2" l="1"/>
  <c r="O51" i="2" s="1"/>
  <c r="T2" i="5" s="1"/>
  <c r="C51" i="2" l="1"/>
  <c r="Q2" i="5" s="1"/>
  <c r="AA37" i="2"/>
  <c r="K2" i="5" s="1"/>
  <c r="C40" i="2"/>
  <c r="O52" i="2" l="1"/>
  <c r="U2" i="5" s="1"/>
  <c r="C47" i="2"/>
  <c r="C46" i="2" s="1"/>
  <c r="O2" i="5" s="1"/>
  <c r="C52" i="2"/>
  <c r="R2" i="5" s="1"/>
  <c r="AA40" i="2"/>
  <c r="L2" i="5" s="1"/>
  <c r="C42" i="2"/>
  <c r="M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大橋</author>
  </authors>
  <commentList>
    <comment ref="B32" authorId="0" shapeId="0" xr:uid="{00000000-0006-0000-0000-000001000000}">
      <text>
        <r>
          <rPr>
            <sz val="12"/>
            <color indexed="81"/>
            <rFont val="MS P ゴシック"/>
            <family val="3"/>
            <charset val="128"/>
          </rPr>
          <t>=（B）×推定月別発電量（全国平均）×(推定年間発電量（豊田市）/推定年間発電量（全国平均）)</t>
        </r>
      </text>
    </comment>
    <comment ref="B37" authorId="0" shapeId="0" xr:uid="{00000000-0006-0000-0000-000002000000}">
      <text>
        <r>
          <rPr>
            <sz val="10"/>
            <color indexed="81"/>
            <rFont val="MS P ゴシック"/>
            <family val="3"/>
            <charset val="128"/>
          </rPr>
          <t>a、bのうち小さいほう</t>
        </r>
      </text>
    </comment>
    <comment ref="B38" authorId="0" shapeId="0" xr:uid="{00000000-0006-0000-0000-000003000000}">
      <text>
        <r>
          <rPr>
            <sz val="10"/>
            <color indexed="81"/>
            <rFont val="MS P ゴシック"/>
            <family val="3"/>
            <charset val="128"/>
          </rPr>
          <t>=((H)-(I))×0.8</t>
        </r>
      </text>
    </comment>
    <comment ref="B39" authorId="0" shapeId="0" xr:uid="{00000000-0006-0000-0000-000004000000}">
      <text>
        <r>
          <rPr>
            <sz val="11"/>
            <color indexed="81"/>
            <rFont val="MS P ゴシック"/>
            <family val="3"/>
            <charset val="128"/>
          </rPr>
          <t>=(C)×0.8</t>
        </r>
        <r>
          <rPr>
            <sz val="9"/>
            <color indexed="81"/>
            <rFont val="MS P ゴシック"/>
            <family val="3"/>
            <charset val="128"/>
          </rPr>
          <t xml:space="preserve">
</t>
        </r>
      </text>
    </comment>
    <comment ref="B42" authorId="1" shapeId="0" xr:uid="{00000000-0006-0000-0000-000005000000}">
      <text>
        <r>
          <rPr>
            <sz val="9"/>
            <color indexed="81"/>
            <rFont val="ＭＳ Ｐゴシック"/>
            <family val="3"/>
            <charset val="128"/>
          </rPr>
          <t>＝(K)×CO2排出係数÷1,000</t>
        </r>
      </text>
    </comment>
    <comment ref="B44" authorId="1" shapeId="0" xr:uid="{00000000-0006-0000-0000-000006000000}">
      <text>
        <r>
          <rPr>
            <sz val="9"/>
            <color indexed="81"/>
            <rFont val="ＭＳ Ｐゴシック"/>
            <family val="3"/>
            <charset val="128"/>
          </rPr>
          <t>非稼働日の消費電力量</t>
        </r>
      </text>
    </comment>
    <comment ref="B46" authorId="1" shapeId="0" xr:uid="{00000000-0006-0000-0000-000007000000}">
      <text>
        <r>
          <rPr>
            <sz val="9"/>
            <color indexed="81"/>
            <rFont val="ＭＳ Ｐゴシック"/>
            <family val="3"/>
            <charset val="128"/>
          </rPr>
          <t>（（H）-（K））-（M*(365-（E）)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大橋</author>
  </authors>
  <commentList>
    <comment ref="B2" authorId="0" shapeId="0" xr:uid="{00000000-0006-0000-0100-000001000000}">
      <text>
        <r>
          <rPr>
            <b/>
            <sz val="9"/>
            <color indexed="81"/>
            <rFont val="ＭＳ Ｐゴシック"/>
            <family val="3"/>
            <charset val="128"/>
          </rPr>
          <t>年平均日射量（3.98kWh/㎡/日）×損失係数（88％）×発電規模（kW)×365÷日射強度（1kW/㎡）</t>
        </r>
      </text>
    </comment>
    <comment ref="B17" authorId="0" shapeId="0" xr:uid="{00000000-0006-0000-0100-000002000000}">
      <text>
        <r>
          <rPr>
            <b/>
            <sz val="9"/>
            <color indexed="81"/>
            <rFont val="ＭＳ Ｐゴシック"/>
            <family val="3"/>
            <charset val="128"/>
          </rPr>
          <t>中部電力2020年度</t>
        </r>
      </text>
    </comment>
  </commentList>
</comments>
</file>

<file path=xl/sharedStrings.xml><?xml version="1.0" encoding="utf-8"?>
<sst xmlns="http://schemas.openxmlformats.org/spreadsheetml/2006/main" count="192" uniqueCount="139">
  <si>
    <t>％</t>
    <phoneticPr fontId="3"/>
  </si>
  <si>
    <t>％</t>
    <phoneticPr fontId="3"/>
  </si>
  <si>
    <t>％</t>
    <phoneticPr fontId="3"/>
  </si>
  <si>
    <t>4.9　想定再エネ利用率</t>
    <rPh sb="4" eb="6">
      <t>ソウテイ</t>
    </rPh>
    <rPh sb="6" eb="7">
      <t>サイ</t>
    </rPh>
    <rPh sb="9" eb="12">
      <t>リヨウリツ</t>
    </rPh>
    <phoneticPr fontId="3"/>
  </si>
  <si>
    <t>4.8　想定自家消費率</t>
    <rPh sb="4" eb="6">
      <t>ソウテイ</t>
    </rPh>
    <rPh sb="6" eb="8">
      <t>ジカ</t>
    </rPh>
    <rPh sb="8" eb="10">
      <t>ショウヒ</t>
    </rPh>
    <rPh sb="10" eb="11">
      <t>リツ</t>
    </rPh>
    <phoneticPr fontId="3"/>
  </si>
  <si>
    <t>kWh/年</t>
    <rPh sb="4" eb="5">
      <t>ネン</t>
    </rPh>
    <phoneticPr fontId="3"/>
  </si>
  <si>
    <t>4.7　想定余剰電力量（N)</t>
    <rPh sb="4" eb="6">
      <t>ソウテイ</t>
    </rPh>
    <rPh sb="6" eb="8">
      <t>ヨジョウ</t>
    </rPh>
    <rPh sb="8" eb="10">
      <t>デンリョク</t>
    </rPh>
    <rPh sb="10" eb="11">
      <t>リョウ</t>
    </rPh>
    <phoneticPr fontId="3"/>
  </si>
  <si>
    <t>t-CO2/年</t>
    <rPh sb="6" eb="7">
      <t>ネン</t>
    </rPh>
    <phoneticPr fontId="3"/>
  </si>
  <si>
    <t>4.5　想定CO2削減量（L)</t>
    <rPh sb="4" eb="6">
      <t>ソウテイ</t>
    </rPh>
    <rPh sb="9" eb="11">
      <t>サクゲン</t>
    </rPh>
    <rPh sb="11" eb="12">
      <t>リョウ</t>
    </rPh>
    <phoneticPr fontId="3"/>
  </si>
  <si>
    <t>想定自家消費量【合計】(K)</t>
    <rPh sb="0" eb="2">
      <t>ソウテイ</t>
    </rPh>
    <rPh sb="2" eb="4">
      <t>ジカ</t>
    </rPh>
    <rPh sb="4" eb="6">
      <t>ショウヒ</t>
    </rPh>
    <rPh sb="6" eb="7">
      <t>リョウ</t>
    </rPh>
    <rPh sb="8" eb="10">
      <t>ゴウケイ</t>
    </rPh>
    <phoneticPr fontId="3"/>
  </si>
  <si>
    <t>b</t>
    <phoneticPr fontId="3"/>
  </si>
  <si>
    <t>a</t>
    <phoneticPr fontId="3"/>
  </si>
  <si>
    <t>想定自家消費量【蓄電池】(J)</t>
    <rPh sb="0" eb="2">
      <t>ソウテイ</t>
    </rPh>
    <rPh sb="2" eb="4">
      <t>ジカ</t>
    </rPh>
    <rPh sb="4" eb="6">
      <t>ショウヒ</t>
    </rPh>
    <rPh sb="6" eb="7">
      <t>リョウ</t>
    </rPh>
    <rPh sb="8" eb="11">
      <t>チクデンチ</t>
    </rPh>
    <phoneticPr fontId="3"/>
  </si>
  <si>
    <t>想定自家消費量【太陽光】(I)</t>
    <rPh sb="0" eb="2">
      <t>ソウテイ</t>
    </rPh>
    <rPh sb="2" eb="4">
      <t>ジカ</t>
    </rPh>
    <rPh sb="4" eb="6">
      <t>ショウヒ</t>
    </rPh>
    <rPh sb="6" eb="7">
      <t>リョウ</t>
    </rPh>
    <rPh sb="8" eb="11">
      <t>タイヨウコウ</t>
    </rPh>
    <phoneticPr fontId="3"/>
  </si>
  <si>
    <t>3月</t>
  </si>
  <si>
    <t>2月</t>
  </si>
  <si>
    <t>1月</t>
  </si>
  <si>
    <t>12月</t>
  </si>
  <si>
    <t>11月</t>
  </si>
  <si>
    <t>10月</t>
  </si>
  <si>
    <t>9月</t>
  </si>
  <si>
    <t>8月</t>
  </si>
  <si>
    <t>7月</t>
  </si>
  <si>
    <t>6月</t>
    <rPh sb="1" eb="2">
      <t>ガツ</t>
    </rPh>
    <phoneticPr fontId="3"/>
  </si>
  <si>
    <t>5月</t>
    <rPh sb="1" eb="2">
      <t>ガツ</t>
    </rPh>
    <phoneticPr fontId="3"/>
  </si>
  <si>
    <t>4月</t>
    <rPh sb="1" eb="2">
      <t>ガツ</t>
    </rPh>
    <phoneticPr fontId="3"/>
  </si>
  <si>
    <t>4.4　想定自家消費量　kWh/月</t>
    <rPh sb="4" eb="6">
      <t>ソウテイ</t>
    </rPh>
    <rPh sb="6" eb="8">
      <t>ジカ</t>
    </rPh>
    <rPh sb="8" eb="10">
      <t>ショウヒ</t>
    </rPh>
    <rPh sb="10" eb="11">
      <t>リョウ</t>
    </rPh>
    <rPh sb="16" eb="17">
      <t>ツキ</t>
    </rPh>
    <phoneticPr fontId="3"/>
  </si>
  <si>
    <t>想定発電量(H)</t>
    <rPh sb="0" eb="2">
      <t>ソウテイ</t>
    </rPh>
    <rPh sb="2" eb="4">
      <t>ハツデン</t>
    </rPh>
    <rPh sb="4" eb="5">
      <t>リョウ</t>
    </rPh>
    <phoneticPr fontId="3"/>
  </si>
  <si>
    <t>4.3　想定発電量　kWh/月</t>
    <rPh sb="4" eb="6">
      <t>ソウテイ</t>
    </rPh>
    <rPh sb="6" eb="8">
      <t>ハツデン</t>
    </rPh>
    <rPh sb="8" eb="9">
      <t>リョウ</t>
    </rPh>
    <rPh sb="14" eb="15">
      <t>ツキ</t>
    </rPh>
    <phoneticPr fontId="3"/>
  </si>
  <si>
    <t>消費電力量(G)</t>
    <rPh sb="0" eb="2">
      <t>ショウヒ</t>
    </rPh>
    <rPh sb="2" eb="4">
      <t>デンリョク</t>
    </rPh>
    <rPh sb="4" eb="5">
      <t>リョウ</t>
    </rPh>
    <phoneticPr fontId="3"/>
  </si>
  <si>
    <t>　直近12か月分の事業所の消費電力を入力</t>
    <rPh sb="1" eb="3">
      <t>チョッキン</t>
    </rPh>
    <rPh sb="6" eb="8">
      <t>ゲツブン</t>
    </rPh>
    <rPh sb="9" eb="11">
      <t>ジギョウ</t>
    </rPh>
    <rPh sb="11" eb="12">
      <t>ショ</t>
    </rPh>
    <rPh sb="13" eb="15">
      <t>ショウヒ</t>
    </rPh>
    <rPh sb="15" eb="17">
      <t>デンリョク</t>
    </rPh>
    <rPh sb="18" eb="20">
      <t>ニュウリョク</t>
    </rPh>
    <phoneticPr fontId="3"/>
  </si>
  <si>
    <t>4.2　消費電力量　kWh/月</t>
    <rPh sb="4" eb="6">
      <t>ショウヒ</t>
    </rPh>
    <rPh sb="6" eb="8">
      <t>デンリョク</t>
    </rPh>
    <rPh sb="8" eb="9">
      <t>リョウ</t>
    </rPh>
    <rPh sb="14" eb="15">
      <t>ツキ</t>
    </rPh>
    <phoneticPr fontId="3"/>
  </si>
  <si>
    <t>kW</t>
    <phoneticPr fontId="3"/>
  </si>
  <si>
    <t>4.1　契約電力(F)</t>
    <rPh sb="4" eb="6">
      <t>ケイヤク</t>
    </rPh>
    <rPh sb="6" eb="8">
      <t>デンリョク</t>
    </rPh>
    <phoneticPr fontId="3"/>
  </si>
  <si>
    <t>４．施設の電力消費状況</t>
    <rPh sb="2" eb="4">
      <t>シセツ</t>
    </rPh>
    <rPh sb="5" eb="7">
      <t>デンリョク</t>
    </rPh>
    <rPh sb="7" eb="9">
      <t>ショウヒ</t>
    </rPh>
    <rPh sb="9" eb="11">
      <t>ジョウキョウ</t>
    </rPh>
    <phoneticPr fontId="3"/>
  </si>
  <si>
    <t>時間</t>
    <rPh sb="0" eb="2">
      <t>ジカン</t>
    </rPh>
    <phoneticPr fontId="3"/>
  </si>
  <si>
    <t>主要設備の稼働時間</t>
    <rPh sb="0" eb="2">
      <t>シュヨウ</t>
    </rPh>
    <rPh sb="2" eb="4">
      <t>セツビ</t>
    </rPh>
    <rPh sb="5" eb="7">
      <t>カドウ</t>
    </rPh>
    <rPh sb="7" eb="9">
      <t>ジカン</t>
    </rPh>
    <phoneticPr fontId="3"/>
  </si>
  <si>
    <t>太陽光発電設備の稼働可能時間と主要設備の稼働時間が重なる時間</t>
    <rPh sb="0" eb="3">
      <t>タイヨウコウ</t>
    </rPh>
    <rPh sb="3" eb="5">
      <t>ハツデン</t>
    </rPh>
    <rPh sb="5" eb="7">
      <t>セツビ</t>
    </rPh>
    <rPh sb="8" eb="10">
      <t>カドウ</t>
    </rPh>
    <rPh sb="10" eb="12">
      <t>カノウ</t>
    </rPh>
    <rPh sb="12" eb="14">
      <t>ジカン</t>
    </rPh>
    <rPh sb="15" eb="17">
      <t>シュヨウ</t>
    </rPh>
    <rPh sb="17" eb="19">
      <t>セツビ</t>
    </rPh>
    <rPh sb="20" eb="22">
      <t>カドウ</t>
    </rPh>
    <rPh sb="22" eb="24">
      <t>ジカン</t>
    </rPh>
    <rPh sb="25" eb="26">
      <t>カサ</t>
    </rPh>
    <rPh sb="28" eb="30">
      <t>ジカン</t>
    </rPh>
    <phoneticPr fontId="3"/>
  </si>
  <si>
    <t>23:00～</t>
    <phoneticPr fontId="3"/>
  </si>
  <si>
    <t>22:00～</t>
    <phoneticPr fontId="3"/>
  </si>
  <si>
    <t>21:00～</t>
    <phoneticPr fontId="3"/>
  </si>
  <si>
    <t>20:00～</t>
    <phoneticPr fontId="3"/>
  </si>
  <si>
    <t>19:00～</t>
    <phoneticPr fontId="3"/>
  </si>
  <si>
    <t>18:00～</t>
    <phoneticPr fontId="3"/>
  </si>
  <si>
    <t>17:00～</t>
    <phoneticPr fontId="3"/>
  </si>
  <si>
    <t>16:00～</t>
    <phoneticPr fontId="3"/>
  </si>
  <si>
    <t>15:00～</t>
    <phoneticPr fontId="3"/>
  </si>
  <si>
    <t>14:00～</t>
    <phoneticPr fontId="3"/>
  </si>
  <si>
    <t>13:00～</t>
    <phoneticPr fontId="3"/>
  </si>
  <si>
    <t>12:00～</t>
    <phoneticPr fontId="3"/>
  </si>
  <si>
    <t>11:00～</t>
    <phoneticPr fontId="3"/>
  </si>
  <si>
    <t>10:00～</t>
    <phoneticPr fontId="3"/>
  </si>
  <si>
    <t>9:00～</t>
    <phoneticPr fontId="3"/>
  </si>
  <si>
    <t>8:00～</t>
    <phoneticPr fontId="3"/>
  </si>
  <si>
    <t>7:00～</t>
    <phoneticPr fontId="3"/>
  </si>
  <si>
    <t>6:00～</t>
    <phoneticPr fontId="3"/>
  </si>
  <si>
    <t>5:00～</t>
    <phoneticPr fontId="3"/>
  </si>
  <si>
    <t>4:00～</t>
    <phoneticPr fontId="3"/>
  </si>
  <si>
    <t>3:00～</t>
    <phoneticPr fontId="3"/>
  </si>
  <si>
    <t>2:00～</t>
    <phoneticPr fontId="3"/>
  </si>
  <si>
    <t>1:00～</t>
    <phoneticPr fontId="3"/>
  </si>
  <si>
    <t>0:00～</t>
    <phoneticPr fontId="3"/>
  </si>
  <si>
    <t>日/年</t>
    <rPh sb="0" eb="1">
      <t>ニチ</t>
    </rPh>
    <rPh sb="2" eb="3">
      <t>ネン</t>
    </rPh>
    <phoneticPr fontId="3"/>
  </si>
  <si>
    <t>(E)</t>
    <phoneticPr fontId="3"/>
  </si>
  <si>
    <t>3.1　施設稼働日数：主要設備が稼働している日数を入力</t>
    <rPh sb="4" eb="6">
      <t>シセツ</t>
    </rPh>
    <rPh sb="6" eb="8">
      <t>カドウ</t>
    </rPh>
    <rPh sb="8" eb="10">
      <t>ニッスウ</t>
    </rPh>
    <rPh sb="25" eb="27">
      <t>ニュウリョク</t>
    </rPh>
    <phoneticPr fontId="3"/>
  </si>
  <si>
    <t>２．施設の稼働状況</t>
    <rPh sb="2" eb="4">
      <t>シセツ</t>
    </rPh>
    <rPh sb="5" eb="7">
      <t>カドウ</t>
    </rPh>
    <rPh sb="7" eb="9">
      <t>ジョウキョウ</t>
    </rPh>
    <phoneticPr fontId="3"/>
  </si>
  <si>
    <t>定格出力(D)</t>
    <rPh sb="0" eb="2">
      <t>テイカク</t>
    </rPh>
    <rPh sb="2" eb="4">
      <t>シュツリョク</t>
    </rPh>
    <phoneticPr fontId="3"/>
  </si>
  <si>
    <t>kWh</t>
    <phoneticPr fontId="3"/>
  </si>
  <si>
    <t>蓄電容量(C)</t>
    <rPh sb="0" eb="2">
      <t>チクデン</t>
    </rPh>
    <rPh sb="2" eb="4">
      <t>ヨウリョウ</t>
    </rPh>
    <phoneticPr fontId="3"/>
  </si>
  <si>
    <t>蓄電池</t>
    <rPh sb="0" eb="3">
      <t>チクデンチ</t>
    </rPh>
    <phoneticPr fontId="3"/>
  </si>
  <si>
    <t>％</t>
    <phoneticPr fontId="3"/>
  </si>
  <si>
    <t>過積載率(A/B)</t>
    <rPh sb="0" eb="3">
      <t>カセキサイ</t>
    </rPh>
    <rPh sb="3" eb="4">
      <t>リツ</t>
    </rPh>
    <phoneticPr fontId="3"/>
  </si>
  <si>
    <t>パワコン定格出力(B)</t>
    <rPh sb="4" eb="6">
      <t>テイカク</t>
    </rPh>
    <rPh sb="6" eb="8">
      <t>シュツリョク</t>
    </rPh>
    <phoneticPr fontId="3"/>
  </si>
  <si>
    <t>モジュール合計出力（A）</t>
    <rPh sb="5" eb="7">
      <t>ゴウケイ</t>
    </rPh>
    <rPh sb="7" eb="8">
      <t>デ</t>
    </rPh>
    <rPh sb="8" eb="9">
      <t>リョク</t>
    </rPh>
    <phoneticPr fontId="3"/>
  </si>
  <si>
    <t>太陽光発電設備</t>
    <rPh sb="0" eb="3">
      <t>タイヨウコウ</t>
    </rPh>
    <rPh sb="3" eb="5">
      <t>ハツデン</t>
    </rPh>
    <rPh sb="5" eb="7">
      <t>セツビ</t>
    </rPh>
    <phoneticPr fontId="3"/>
  </si>
  <si>
    <t>✓</t>
    <phoneticPr fontId="3"/>
  </si>
  <si>
    <t>○</t>
    <phoneticPr fontId="3"/>
  </si>
  <si>
    <t>1．設備概要</t>
    <rPh sb="2" eb="4">
      <t>セツビ</t>
    </rPh>
    <rPh sb="4" eb="6">
      <t>ガイヨウ</t>
    </rPh>
    <phoneticPr fontId="3"/>
  </si>
  <si>
    <t>kg-CO2/kWh</t>
    <phoneticPr fontId="3"/>
  </si>
  <si>
    <t>CO2排出係数</t>
    <rPh sb="3" eb="5">
      <t>ハイシュツ</t>
    </rPh>
    <rPh sb="5" eb="7">
      <t>ケイスウ</t>
    </rPh>
    <phoneticPr fontId="3"/>
  </si>
  <si>
    <t>3月</t>
    <phoneticPr fontId="3"/>
  </si>
  <si>
    <t>2月</t>
    <phoneticPr fontId="3"/>
  </si>
  <si>
    <t>1月</t>
    <phoneticPr fontId="3"/>
  </si>
  <si>
    <t>12月</t>
    <phoneticPr fontId="3"/>
  </si>
  <si>
    <t>11月</t>
    <phoneticPr fontId="3"/>
  </si>
  <si>
    <t>10月</t>
    <phoneticPr fontId="3"/>
  </si>
  <si>
    <t>9月</t>
    <phoneticPr fontId="3"/>
  </si>
  <si>
    <t>8月</t>
    <phoneticPr fontId="3"/>
  </si>
  <si>
    <t>7月</t>
    <phoneticPr fontId="3"/>
  </si>
  <si>
    <t>6月</t>
    <phoneticPr fontId="3"/>
  </si>
  <si>
    <t>推定年間発電量（全国平均）</t>
    <rPh sb="0" eb="2">
      <t>スイテイ</t>
    </rPh>
    <rPh sb="2" eb="4">
      <t>ネンカン</t>
    </rPh>
    <rPh sb="4" eb="6">
      <t>ハツデン</t>
    </rPh>
    <rPh sb="6" eb="7">
      <t>リョウ</t>
    </rPh>
    <rPh sb="8" eb="10">
      <t>ゼンコク</t>
    </rPh>
    <rPh sb="10" eb="12">
      <t>ヘイキン</t>
    </rPh>
    <phoneticPr fontId="3"/>
  </si>
  <si>
    <t>2月</t>
    <phoneticPr fontId="3"/>
  </si>
  <si>
    <t>1月</t>
    <phoneticPr fontId="3"/>
  </si>
  <si>
    <t>11月</t>
    <phoneticPr fontId="3"/>
  </si>
  <si>
    <t>10月</t>
    <phoneticPr fontId="3"/>
  </si>
  <si>
    <t>8月</t>
    <phoneticPr fontId="3"/>
  </si>
  <si>
    <t>6月</t>
    <phoneticPr fontId="3"/>
  </si>
  <si>
    <t>月別の日数</t>
    <rPh sb="0" eb="2">
      <t>ツキベツ</t>
    </rPh>
    <rPh sb="3" eb="5">
      <t>ニッスウ</t>
    </rPh>
    <phoneticPr fontId="3"/>
  </si>
  <si>
    <t>12月</t>
    <phoneticPr fontId="3"/>
  </si>
  <si>
    <t>太陽光発電の月別発電効率（全国平均）</t>
    <rPh sb="0" eb="3">
      <t>タイヨウコウ</t>
    </rPh>
    <rPh sb="3" eb="5">
      <t>ハツデン</t>
    </rPh>
    <rPh sb="6" eb="8">
      <t>ツキベツ</t>
    </rPh>
    <rPh sb="8" eb="10">
      <t>ハツデン</t>
    </rPh>
    <rPh sb="10" eb="12">
      <t>コウリツ</t>
    </rPh>
    <rPh sb="13" eb="15">
      <t>ゼンコク</t>
    </rPh>
    <rPh sb="15" eb="17">
      <t>ヘイキン</t>
    </rPh>
    <phoneticPr fontId="3"/>
  </si>
  <si>
    <t>想定数値算出シート</t>
    <rPh sb="0" eb="2">
      <t>ソウテイ</t>
    </rPh>
    <rPh sb="2" eb="4">
      <t>スウチ</t>
    </rPh>
    <rPh sb="4" eb="6">
      <t>サンシュツ</t>
    </rPh>
    <phoneticPr fontId="3"/>
  </si>
  <si>
    <t>※100～150％程度を目安にすること。</t>
    <rPh sb="9" eb="11">
      <t>テイド</t>
    </rPh>
    <rPh sb="12" eb="14">
      <t>メヤス</t>
    </rPh>
    <phoneticPr fontId="3"/>
  </si>
  <si>
    <t>太陽光（（I）/（H））</t>
    <rPh sb="0" eb="3">
      <t>タイヨウコウ</t>
    </rPh>
    <phoneticPr fontId="3"/>
  </si>
  <si>
    <t>蓄電池（（J）/（H））</t>
    <rPh sb="0" eb="3">
      <t>チクデンチ</t>
    </rPh>
    <phoneticPr fontId="3"/>
  </si>
  <si>
    <t>合計（（K）/（H））</t>
    <rPh sb="0" eb="2">
      <t>ゴウケイ</t>
    </rPh>
    <phoneticPr fontId="3"/>
  </si>
  <si>
    <t>太陽光（（I）/（G））</t>
    <rPh sb="0" eb="3">
      <t>タイヨウコウ</t>
    </rPh>
    <phoneticPr fontId="3"/>
  </si>
  <si>
    <t>蓄電池（（J）/（G））</t>
    <rPh sb="0" eb="3">
      <t>チクデンチ</t>
    </rPh>
    <phoneticPr fontId="3"/>
  </si>
  <si>
    <t>合計（（K）/（G））</t>
    <rPh sb="0" eb="2">
      <t>ゴウケイ</t>
    </rPh>
    <phoneticPr fontId="3"/>
  </si>
  <si>
    <t>豊田市における太陽光発電1kWが発電する推定年間発電量</t>
    <rPh sb="0" eb="2">
      <t>トヨタ</t>
    </rPh>
    <rPh sb="2" eb="3">
      <t>シ</t>
    </rPh>
    <rPh sb="7" eb="10">
      <t>タイヨウコウ</t>
    </rPh>
    <rPh sb="10" eb="12">
      <t>ハツデン</t>
    </rPh>
    <rPh sb="16" eb="18">
      <t>ハツデン</t>
    </rPh>
    <rPh sb="20" eb="22">
      <t>スイテイ</t>
    </rPh>
    <rPh sb="22" eb="24">
      <t>ネンカン</t>
    </rPh>
    <rPh sb="24" eb="26">
      <t>ハツデン</t>
    </rPh>
    <rPh sb="26" eb="27">
      <t>リョウ</t>
    </rPh>
    <phoneticPr fontId="3"/>
  </si>
  <si>
    <t>3.2　施設稼働時間：主要設備の稼働時間帯に「○」をチェック</t>
    <rPh sb="4" eb="6">
      <t>シセツ</t>
    </rPh>
    <rPh sb="6" eb="8">
      <t>カドウ</t>
    </rPh>
    <rPh sb="8" eb="10">
      <t>ジカン</t>
    </rPh>
    <phoneticPr fontId="3"/>
  </si>
  <si>
    <t>年間</t>
    <rPh sb="0" eb="2">
      <t>ネンカン</t>
    </rPh>
    <phoneticPr fontId="3"/>
  </si>
  <si>
    <t>※非稼働日のみ</t>
    <rPh sb="1" eb="5">
      <t>ヒカドウビ</t>
    </rPh>
    <phoneticPr fontId="3"/>
  </si>
  <si>
    <t>※電力会社に、直近3か月以内の稼働日と非稼働日の30分デマンド値を取り寄せ、非稼働日の消費電力量の一日の合計値を算出すること。</t>
    <rPh sb="1" eb="3">
      <t>デンリョク</t>
    </rPh>
    <rPh sb="3" eb="5">
      <t>カイシャ</t>
    </rPh>
    <rPh sb="7" eb="9">
      <t>チョッキン</t>
    </rPh>
    <rPh sb="11" eb="12">
      <t>ゲツ</t>
    </rPh>
    <rPh sb="12" eb="14">
      <t>イナイ</t>
    </rPh>
    <rPh sb="15" eb="17">
      <t>カドウ</t>
    </rPh>
    <rPh sb="17" eb="18">
      <t>ヒ</t>
    </rPh>
    <rPh sb="19" eb="20">
      <t>ヒ</t>
    </rPh>
    <rPh sb="20" eb="22">
      <t>カドウ</t>
    </rPh>
    <rPh sb="22" eb="23">
      <t>ヒ</t>
    </rPh>
    <rPh sb="26" eb="27">
      <t>フン</t>
    </rPh>
    <rPh sb="31" eb="32">
      <t>チ</t>
    </rPh>
    <rPh sb="33" eb="34">
      <t>ト</t>
    </rPh>
    <rPh sb="35" eb="36">
      <t>ヨ</t>
    </rPh>
    <rPh sb="43" eb="45">
      <t>ショウヒ</t>
    </rPh>
    <rPh sb="47" eb="48">
      <t>リョウ</t>
    </rPh>
    <rPh sb="49" eb="51">
      <t>イチニチ</t>
    </rPh>
    <rPh sb="52" eb="55">
      <t>ゴウケイチ</t>
    </rPh>
    <rPh sb="56" eb="58">
      <t>サンシュツ</t>
    </rPh>
    <phoneticPr fontId="3"/>
  </si>
  <si>
    <t>4.6　想定待機電力量（M)</t>
    <rPh sb="4" eb="6">
      <t>ソウテイ</t>
    </rPh>
    <rPh sb="6" eb="8">
      <t>タイキ</t>
    </rPh>
    <rPh sb="8" eb="10">
      <t>デンリョク</t>
    </rPh>
    <rPh sb="10" eb="11">
      <t>リョウ</t>
    </rPh>
    <phoneticPr fontId="3"/>
  </si>
  <si>
    <t>kWh</t>
    <phoneticPr fontId="3"/>
  </si>
  <si>
    <t>計</t>
    <rPh sb="0" eb="1">
      <t>ケイ</t>
    </rPh>
    <phoneticPr fontId="3"/>
  </si>
  <si>
    <t>パワコン
定格出力</t>
    <rPh sb="5" eb="7">
      <t>テイカク</t>
    </rPh>
    <rPh sb="7" eb="9">
      <t>シュツリョク</t>
    </rPh>
    <phoneticPr fontId="3"/>
  </si>
  <si>
    <t>蓄電池
蓄電容量</t>
    <rPh sb="0" eb="3">
      <t>チクデンチ</t>
    </rPh>
    <rPh sb="4" eb="6">
      <t>チクデン</t>
    </rPh>
    <rPh sb="6" eb="8">
      <t>ヨウリョウ</t>
    </rPh>
    <phoneticPr fontId="3"/>
  </si>
  <si>
    <t>蓄電池
定格出力</t>
    <rPh sb="0" eb="3">
      <t>チクデンチ</t>
    </rPh>
    <rPh sb="4" eb="6">
      <t>テイカク</t>
    </rPh>
    <rPh sb="6" eb="8">
      <t>シュツリョク</t>
    </rPh>
    <phoneticPr fontId="3"/>
  </si>
  <si>
    <t>施設稼働日数</t>
    <rPh sb="0" eb="2">
      <t>シセツ</t>
    </rPh>
    <rPh sb="2" eb="4">
      <t>カドウ</t>
    </rPh>
    <rPh sb="4" eb="6">
      <t>ニッスウ</t>
    </rPh>
    <phoneticPr fontId="3"/>
  </si>
  <si>
    <t>稼働時間</t>
    <rPh sb="0" eb="2">
      <t>カドウ</t>
    </rPh>
    <rPh sb="2" eb="4">
      <t>ジカン</t>
    </rPh>
    <phoneticPr fontId="3"/>
  </si>
  <si>
    <t>契約電力</t>
    <rPh sb="0" eb="2">
      <t>ケイヤク</t>
    </rPh>
    <rPh sb="2" eb="4">
      <t>デンリョク</t>
    </rPh>
    <phoneticPr fontId="3"/>
  </si>
  <si>
    <t>消費電力量年間合計</t>
    <rPh sb="0" eb="5">
      <t>ショウヒデンリョクリョウ</t>
    </rPh>
    <rPh sb="5" eb="7">
      <t>ネンカン</t>
    </rPh>
    <rPh sb="7" eb="9">
      <t>ゴウケイ</t>
    </rPh>
    <phoneticPr fontId="3"/>
  </si>
  <si>
    <t>想定発電量年間合計</t>
    <rPh sb="0" eb="5">
      <t>ソウテイハツデンリョウ</t>
    </rPh>
    <rPh sb="5" eb="7">
      <t>ネンカン</t>
    </rPh>
    <rPh sb="7" eb="9">
      <t>ゴウケイ</t>
    </rPh>
    <phoneticPr fontId="3"/>
  </si>
  <si>
    <t>想定自家消費量（太陽光）年間合計</t>
    <rPh sb="0" eb="6">
      <t>ソウテイジカショウヒ</t>
    </rPh>
    <rPh sb="6" eb="7">
      <t>リョウ</t>
    </rPh>
    <rPh sb="8" eb="10">
      <t>タイヨウ</t>
    </rPh>
    <rPh sb="10" eb="11">
      <t>コウ</t>
    </rPh>
    <rPh sb="12" eb="16">
      <t>ネンカンゴウケイ</t>
    </rPh>
    <phoneticPr fontId="3"/>
  </si>
  <si>
    <t>想定自家消費量（蓄電池）年間合計</t>
    <rPh sb="0" eb="6">
      <t>ソウテイジカショウヒ</t>
    </rPh>
    <rPh sb="6" eb="7">
      <t>リョウ</t>
    </rPh>
    <rPh sb="8" eb="11">
      <t>チクデンチ</t>
    </rPh>
    <rPh sb="12" eb="16">
      <t>ネンカンゴウケイ</t>
    </rPh>
    <phoneticPr fontId="3"/>
  </si>
  <si>
    <t>想定自家消費量
年間総計</t>
    <rPh sb="0" eb="6">
      <t>ソウテイジカショウヒ</t>
    </rPh>
    <rPh sb="6" eb="7">
      <t>リョウ</t>
    </rPh>
    <rPh sb="8" eb="10">
      <t>ネンカン</t>
    </rPh>
    <rPh sb="10" eb="12">
      <t>ソウケイ</t>
    </rPh>
    <phoneticPr fontId="3"/>
  </si>
  <si>
    <t>想定CO2削減量</t>
    <rPh sb="0" eb="2">
      <t>ソウテイ</t>
    </rPh>
    <rPh sb="5" eb="8">
      <t>サクゲンリョウ</t>
    </rPh>
    <phoneticPr fontId="3"/>
  </si>
  <si>
    <t>想定待機電力</t>
    <rPh sb="0" eb="2">
      <t>ソウテイ</t>
    </rPh>
    <rPh sb="2" eb="4">
      <t>タイキ</t>
    </rPh>
    <rPh sb="4" eb="6">
      <t>デンリョク</t>
    </rPh>
    <phoneticPr fontId="3"/>
  </si>
  <si>
    <t>年間想定余剰電力量</t>
    <rPh sb="0" eb="2">
      <t>ネンカン</t>
    </rPh>
    <rPh sb="2" eb="4">
      <t>ソウテイ</t>
    </rPh>
    <rPh sb="4" eb="8">
      <t>ヨジョウデンリョク</t>
    </rPh>
    <rPh sb="8" eb="9">
      <t>リョウ</t>
    </rPh>
    <phoneticPr fontId="3"/>
  </si>
  <si>
    <t>想定自家消費率（太陽光）</t>
    <rPh sb="0" eb="2">
      <t>ソウテイ</t>
    </rPh>
    <rPh sb="2" eb="4">
      <t>ジカ</t>
    </rPh>
    <rPh sb="4" eb="7">
      <t>ショウヒリツ</t>
    </rPh>
    <rPh sb="8" eb="11">
      <t>タイヨウコウ</t>
    </rPh>
    <phoneticPr fontId="3"/>
  </si>
  <si>
    <t>想定自家消費率（蓄電池）</t>
    <rPh sb="0" eb="2">
      <t>ソウテイ</t>
    </rPh>
    <rPh sb="2" eb="4">
      <t>ジカ</t>
    </rPh>
    <rPh sb="4" eb="7">
      <t>ショウヒリツ</t>
    </rPh>
    <rPh sb="8" eb="11">
      <t>チクデンチ</t>
    </rPh>
    <phoneticPr fontId="3"/>
  </si>
  <si>
    <t>想定自家消費率（合計）</t>
    <rPh sb="0" eb="2">
      <t>ソウテイ</t>
    </rPh>
    <rPh sb="2" eb="6">
      <t>ジカショウヒ</t>
    </rPh>
    <rPh sb="6" eb="7">
      <t>リツ</t>
    </rPh>
    <rPh sb="8" eb="10">
      <t>ゴウケイ</t>
    </rPh>
    <phoneticPr fontId="3"/>
  </si>
  <si>
    <t>想定再エネ利用率（太陽光）</t>
    <rPh sb="0" eb="2">
      <t>ソウテイ</t>
    </rPh>
    <rPh sb="2" eb="3">
      <t>サイ</t>
    </rPh>
    <rPh sb="5" eb="8">
      <t>リヨウリツ</t>
    </rPh>
    <rPh sb="9" eb="12">
      <t>タイヨウコウ</t>
    </rPh>
    <phoneticPr fontId="3"/>
  </si>
  <si>
    <t>想定再エネ利用率（蓄電池）</t>
    <rPh sb="0" eb="2">
      <t>ソウテイ</t>
    </rPh>
    <rPh sb="2" eb="3">
      <t>サイ</t>
    </rPh>
    <rPh sb="5" eb="8">
      <t>リヨウリツ</t>
    </rPh>
    <rPh sb="9" eb="12">
      <t>チクデンチ</t>
    </rPh>
    <phoneticPr fontId="3"/>
  </si>
  <si>
    <t>想定再エネ利用率（合計）</t>
    <rPh sb="0" eb="2">
      <t>ソウテイ</t>
    </rPh>
    <rPh sb="2" eb="3">
      <t>サイ</t>
    </rPh>
    <rPh sb="5" eb="8">
      <t>リヨウリツ</t>
    </rPh>
    <rPh sb="9" eb="11">
      <t>ゴウケイ</t>
    </rPh>
    <phoneticPr fontId="3"/>
  </si>
  <si>
    <t>モジュール
合計出力</t>
    <rPh sb="6" eb="8">
      <t>ゴウケイ</t>
    </rPh>
    <rPh sb="8" eb="10">
      <t>シュツリョク</t>
    </rPh>
    <phoneticPr fontId="3"/>
  </si>
  <si>
    <t>ver2</t>
    <phoneticPr fontId="3"/>
  </si>
  <si>
    <t>様式第３号（第１０条、１３条関係）</t>
    <rPh sb="0" eb="2">
      <t>ヨウシキ</t>
    </rPh>
    <rPh sb="2" eb="3">
      <t>ダイ</t>
    </rPh>
    <rPh sb="4" eb="5">
      <t>ゴウ</t>
    </rPh>
    <rPh sb="6" eb="7">
      <t>ダイ</t>
    </rPh>
    <rPh sb="9" eb="10">
      <t>ジョウ</t>
    </rPh>
    <rPh sb="13" eb="14">
      <t>ジョウ</t>
    </rPh>
    <rPh sb="14" eb="16">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</si>
</sst>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6">
    <font>
      <sz val="11"/>
      <color theme="1"/>
      <name val="ＭＳ Ｐゴシック"/>
      <family val="2"/>
      <charset val="128"/>
      <scheme val="minor"/>
    </font>
    <font>
      <sz val="11"/>
      <color theme="1"/>
      <name val="ＭＳ Ｐゴシック"/>
      <family val="2"/>
      <charset val="128"/>
      <scheme val="minor"/>
    </font>
    <font>
      <sz val="9"/>
      <color theme="1"/>
      <name val="メイリオ"/>
      <family val="3"/>
      <charset val="128"/>
    </font>
    <font>
      <sz val="6"/>
      <name val="ＭＳ Ｐゴシック"/>
      <family val="2"/>
      <charset val="128"/>
      <scheme val="minor"/>
    </font>
    <font>
      <sz val="9"/>
      <color rgb="FF0000FF"/>
      <name val="メイリオ"/>
      <family val="3"/>
      <charset val="128"/>
    </font>
    <font>
      <sz val="7"/>
      <color theme="1"/>
      <name val="メイリオ"/>
      <family val="3"/>
      <charset val="128"/>
    </font>
    <font>
      <sz val="10"/>
      <color rgb="FF0000FF"/>
      <name val="メイリオ"/>
      <family val="3"/>
      <charset val="128"/>
    </font>
    <font>
      <sz val="10"/>
      <color theme="1"/>
      <name val="メイリオ"/>
      <family val="3"/>
      <charset val="128"/>
    </font>
    <font>
      <sz val="9"/>
      <name val="メイリオ"/>
      <family val="3"/>
      <charset val="128"/>
    </font>
    <font>
      <sz val="7"/>
      <name val="メイリオ"/>
      <family val="3"/>
      <charset val="128"/>
    </font>
    <font>
      <sz val="8"/>
      <color theme="1"/>
      <name val="メイリオ"/>
      <family val="3"/>
      <charset val="128"/>
    </font>
    <font>
      <b/>
      <sz val="10"/>
      <color theme="1"/>
      <name val="メイリオ"/>
      <family val="3"/>
      <charset val="128"/>
    </font>
    <font>
      <sz val="11"/>
      <color theme="1"/>
      <name val="メイリオ"/>
      <family val="3"/>
      <charset val="128"/>
    </font>
    <font>
      <sz val="18"/>
      <color theme="1"/>
      <name val="メイリオ"/>
      <family val="3"/>
      <charset val="128"/>
    </font>
    <font>
      <sz val="9"/>
      <color indexed="81"/>
      <name val="ＭＳ Ｐゴシック"/>
      <family val="3"/>
      <charset val="128"/>
    </font>
    <font>
      <sz val="11"/>
      <color indexed="81"/>
      <name val="MS P ゴシック"/>
      <family val="3"/>
      <charset val="128"/>
    </font>
    <font>
      <sz val="9"/>
      <color indexed="81"/>
      <name val="MS P ゴシック"/>
      <family val="3"/>
      <charset val="128"/>
    </font>
    <font>
      <sz val="10"/>
      <color indexed="81"/>
      <name val="MS P ゴシック"/>
      <family val="3"/>
      <charset val="128"/>
    </font>
    <font>
      <sz val="12"/>
      <color indexed="81"/>
      <name val="MS P ゴシック"/>
      <family val="3"/>
      <charset val="128"/>
    </font>
    <font>
      <sz val="6"/>
      <color theme="1"/>
      <name val="メイリオ"/>
      <family val="3"/>
      <charset val="128"/>
    </font>
    <font>
      <b/>
      <sz val="9"/>
      <color indexed="81"/>
      <name val="ＭＳ Ｐゴシック"/>
      <family val="3"/>
      <charset val="128"/>
    </font>
    <font>
      <sz val="20"/>
      <color theme="1"/>
      <name val="メイリオ"/>
      <family val="3"/>
      <charset val="128"/>
    </font>
    <font>
      <sz val="12"/>
      <name val="メイリオ"/>
      <family val="3"/>
      <charset val="128"/>
    </font>
    <font>
      <sz val="18"/>
      <name val="メイリオ"/>
      <family val="3"/>
      <charset val="128"/>
    </font>
    <font>
      <sz val="11"/>
      <color theme="1"/>
      <name val="ＭＳ Ｐゴシック"/>
      <family val="2"/>
      <scheme val="minor"/>
    </font>
    <font>
      <sz val="11"/>
      <name val="HGｺﾞｼｯｸM"/>
      <family val="3"/>
      <charset val="128"/>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theme="8" tint="0.79998168889431442"/>
        <bgColor indexed="64"/>
      </patternFill>
    </fill>
  </fills>
  <borders count="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cellStyleXfs>
  <cellXfs count="9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4" xfId="0" applyFont="1" applyBorder="1" applyAlignment="1">
      <alignment horizontal="center" vertical="center"/>
    </xf>
    <xf numFmtId="176" fontId="2" fillId="0" borderId="0" xfId="0" applyNumberFormat="1" applyFont="1" applyAlignment="1">
      <alignment horizontal="center" vertical="center"/>
    </xf>
    <xf numFmtId="0" fontId="5" fillId="0" borderId="0" xfId="0" applyFont="1" applyAlignment="1">
      <alignment horizontal="right" vertical="center"/>
    </xf>
    <xf numFmtId="38" fontId="6" fillId="0" borderId="0" xfId="1" applyFont="1" applyFill="1" applyBorder="1" applyAlignment="1">
      <alignment horizontal="right" vertical="center"/>
    </xf>
    <xf numFmtId="0" fontId="7" fillId="0" borderId="0" xfId="0" applyFont="1" applyAlignment="1">
      <alignment vertical="center" wrapText="1"/>
    </xf>
    <xf numFmtId="38" fontId="8" fillId="0" borderId="0" xfId="1" applyFont="1" applyFill="1" applyBorder="1" applyAlignment="1">
      <alignment horizontal="left" vertical="center"/>
    </xf>
    <xf numFmtId="38" fontId="6" fillId="0" borderId="0" xfId="1" applyFont="1" applyFill="1" applyBorder="1" applyAlignment="1">
      <alignment horizontal="left" vertical="center"/>
    </xf>
    <xf numFmtId="38" fontId="9"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10"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16" xfId="0" applyFont="1" applyBorder="1" applyAlignment="1">
      <alignment horizontal="right" vertical="center" wrapText="1"/>
    </xf>
    <xf numFmtId="0" fontId="10" fillId="0" borderId="19" xfId="0" applyFont="1" applyBorder="1" applyAlignment="1">
      <alignment vertical="center" wrapText="1"/>
    </xf>
    <xf numFmtId="0" fontId="10" fillId="0" borderId="23" xfId="0" applyFont="1" applyBorder="1" applyAlignment="1">
      <alignment vertical="center" wrapText="1"/>
    </xf>
    <xf numFmtId="0" fontId="7" fillId="0" borderId="4" xfId="0" applyFont="1" applyBorder="1">
      <alignment vertical="center"/>
    </xf>
    <xf numFmtId="0" fontId="7" fillId="0" borderId="0" xfId="0" applyFo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11" fillId="0" borderId="0" xfId="0" applyFont="1">
      <alignment vertical="center"/>
    </xf>
    <xf numFmtId="0" fontId="4" fillId="0" borderId="4" xfId="0" applyFont="1" applyBorder="1">
      <alignment vertical="center"/>
    </xf>
    <xf numFmtId="0" fontId="2" fillId="2" borderId="8"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20" fontId="5" fillId="0" borderId="5" xfId="0" applyNumberFormat="1" applyFont="1" applyBorder="1" applyAlignment="1">
      <alignment horizontal="center" vertical="center"/>
    </xf>
    <xf numFmtId="20" fontId="5" fillId="0" borderId="17" xfId="0" applyNumberFormat="1" applyFont="1" applyBorder="1" applyAlignment="1">
      <alignment horizontal="center" vertical="center"/>
    </xf>
    <xf numFmtId="20" fontId="5" fillId="0" borderId="6"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3" fillId="0" borderId="0" xfId="0" applyFont="1" applyAlignment="1">
      <alignment horizontal="center" vertical="center"/>
    </xf>
    <xf numFmtId="0" fontId="19" fillId="0" borderId="0" xfId="0" applyFont="1">
      <alignment vertical="center"/>
    </xf>
    <xf numFmtId="0" fontId="2" fillId="4" borderId="0" xfId="0" applyFont="1" applyFill="1">
      <alignment vertical="center"/>
    </xf>
    <xf numFmtId="38" fontId="2" fillId="4" borderId="0" xfId="1" applyFont="1" applyFill="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5" xfId="0" applyFont="1" applyBorder="1">
      <alignment vertical="center"/>
    </xf>
    <xf numFmtId="38" fontId="2" fillId="0" borderId="0" xfId="1" applyFont="1" applyAlignment="1">
      <alignment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38" fontId="6" fillId="0" borderId="4" xfId="1" applyFont="1" applyBorder="1" applyAlignment="1">
      <alignment horizontal="right" vertical="center"/>
    </xf>
    <xf numFmtId="38" fontId="6" fillId="0" borderId="4" xfId="0" applyNumberFormat="1" applyFont="1" applyBorder="1" applyAlignment="1">
      <alignment horizontal="right" vertical="center"/>
    </xf>
    <xf numFmtId="0" fontId="2" fillId="0" borderId="0" xfId="0" applyFont="1" applyAlignment="1" applyProtection="1">
      <alignment horizontal="center" vertical="center"/>
      <protection locked="0"/>
    </xf>
    <xf numFmtId="0" fontId="25" fillId="0" borderId="4" xfId="2" applyFont="1" applyBorder="1" applyAlignment="1">
      <alignment horizontal="center" vertical="center" wrapText="1" shrinkToFit="1"/>
    </xf>
    <xf numFmtId="38" fontId="25" fillId="0" borderId="4" xfId="2" applyNumberFormat="1" applyFont="1" applyBorder="1" applyAlignment="1">
      <alignment horizontal="center" vertical="center" wrapText="1" shrinkToFit="1"/>
    </xf>
    <xf numFmtId="0" fontId="2" fillId="2" borderId="7" xfId="0" applyFont="1" applyFill="1" applyBorder="1" applyAlignment="1" applyProtection="1">
      <alignment horizontal="center" vertical="center"/>
      <protection locked="0"/>
    </xf>
    <xf numFmtId="176" fontId="4" fillId="0" borderId="3" xfId="0" applyNumberFormat="1" applyFont="1" applyBorder="1" applyAlignment="1">
      <alignment horizontal="right" vertical="center"/>
    </xf>
    <xf numFmtId="176" fontId="4" fillId="0" borderId="2" xfId="0" applyNumberFormat="1" applyFont="1" applyBorder="1" applyAlignment="1">
      <alignment horizontal="right" vertical="center"/>
    </xf>
    <xf numFmtId="38" fontId="6" fillId="0" borderId="8" xfId="1" applyFont="1" applyFill="1" applyBorder="1" applyAlignment="1">
      <alignment horizontal="right" vertical="center"/>
    </xf>
    <xf numFmtId="176" fontId="6" fillId="0" borderId="6" xfId="1" applyNumberFormat="1" applyFont="1" applyFill="1" applyBorder="1" applyAlignment="1">
      <alignment horizontal="right" vertical="center"/>
    </xf>
    <xf numFmtId="176" fontId="6" fillId="0" borderId="5" xfId="1" applyNumberFormat="1" applyFont="1" applyFill="1" applyBorder="1" applyAlignment="1">
      <alignment horizontal="right" vertical="center"/>
    </xf>
    <xf numFmtId="38" fontId="7" fillId="2" borderId="6"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38" fontId="6" fillId="0" borderId="6" xfId="1" applyFont="1" applyFill="1" applyBorder="1" applyAlignment="1">
      <alignment horizontal="right" vertical="center"/>
    </xf>
    <xf numFmtId="38" fontId="6" fillId="0" borderId="5" xfId="1" applyFont="1" applyFill="1" applyBorder="1" applyAlignment="1">
      <alignment horizontal="right" vertical="center"/>
    </xf>
    <xf numFmtId="38" fontId="6" fillId="0" borderId="9" xfId="1" applyFont="1" applyFill="1" applyBorder="1" applyAlignment="1">
      <alignment horizontal="right" vertical="center"/>
    </xf>
    <xf numFmtId="0" fontId="2" fillId="0" borderId="4" xfId="0" applyFont="1" applyBorder="1" applyAlignment="1">
      <alignment horizontal="center" vertical="center"/>
    </xf>
    <xf numFmtId="38" fontId="6" fillId="0" borderId="22"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15" xfId="1" applyFont="1" applyFill="1" applyBorder="1" applyAlignment="1">
      <alignment horizontal="right" vertical="center"/>
    </xf>
    <xf numFmtId="38" fontId="6" fillId="0" borderId="14" xfId="1" applyFont="1" applyFill="1" applyBorder="1" applyAlignment="1">
      <alignment horizontal="right" vertical="center"/>
    </xf>
    <xf numFmtId="38" fontId="6" fillId="0" borderId="12" xfId="1" applyFont="1" applyFill="1" applyBorder="1" applyAlignment="1">
      <alignment horizontal="right" vertical="center"/>
    </xf>
    <xf numFmtId="38" fontId="6" fillId="0" borderId="11" xfId="1" applyFont="1" applyFill="1" applyBorder="1" applyAlignment="1">
      <alignment horizontal="right"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38" fontId="6" fillId="0" borderId="7"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38" xfId="1" applyFont="1" applyFill="1" applyBorder="1" applyAlignment="1">
      <alignment horizontal="right" vertical="center"/>
    </xf>
    <xf numFmtId="38" fontId="7" fillId="2" borderId="17" xfId="1"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177" fontId="4" fillId="0" borderId="4" xfId="0" applyNumberFormat="1" applyFont="1" applyBorder="1" applyAlignment="1">
      <alignment horizontal="right" vertical="center"/>
    </xf>
    <xf numFmtId="0" fontId="2" fillId="0" borderId="4" xfId="0" applyFont="1" applyBorder="1" applyAlignment="1">
      <alignment horizontal="center" vertical="center" wrapText="1"/>
    </xf>
    <xf numFmtId="0" fontId="2" fillId="2" borderId="3"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2" fillId="0" borderId="34" xfId="0" applyFont="1" applyBorder="1" applyAlignment="1">
      <alignment horizontal="center" vertical="center" wrapText="1"/>
    </xf>
    <xf numFmtId="0" fontId="2" fillId="0" borderId="30" xfId="0" applyFont="1" applyBorder="1" applyAlignment="1">
      <alignment horizontal="center" vertical="center"/>
    </xf>
    <xf numFmtId="0" fontId="10" fillId="0" borderId="4"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xf>
    <xf numFmtId="14" fontId="2" fillId="0" borderId="0" xfId="0" applyNumberFormat="1" applyFont="1">
      <alignment vertical="center"/>
    </xf>
    <xf numFmtId="14" fontId="12" fillId="0" borderId="0" xfId="0" applyNumberFormat="1" applyFont="1">
      <alignment vertical="center"/>
    </xf>
    <xf numFmtId="38" fontId="6" fillId="0" borderId="13" xfId="1" applyFont="1" applyFill="1" applyBorder="1" applyAlignment="1">
      <alignment horizontal="right" vertical="center"/>
    </xf>
    <xf numFmtId="0" fontId="21" fillId="0" borderId="0" xfId="0" applyFont="1" applyAlignment="1">
      <alignment horizontal="center" vertical="center" wrapText="1"/>
    </xf>
    <xf numFmtId="38" fontId="7" fillId="2" borderId="37" xfId="1" applyFont="1" applyFill="1" applyBorder="1" applyAlignment="1" applyProtection="1">
      <alignment horizontal="right" vertical="center"/>
      <protection locked="0"/>
    </xf>
    <xf numFmtId="0" fontId="2" fillId="0" borderId="28" xfId="0" applyFont="1" applyBorder="1" applyAlignment="1">
      <alignment horizontal="center" vertical="center" wrapText="1"/>
    </xf>
    <xf numFmtId="0" fontId="2" fillId="0" borderId="29"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317499</xdr:colOff>
      <xdr:row>3</xdr:row>
      <xdr:rowOff>52917</xdr:rowOff>
    </xdr:from>
    <xdr:to>
      <xdr:col>23</xdr:col>
      <xdr:colOff>201084</xdr:colOff>
      <xdr:row>3</xdr:row>
      <xdr:rowOff>372534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76099" y="395817"/>
          <a:ext cx="3998385" cy="119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水色セルと橙色セルに入力</a:t>
          </a:r>
          <a:endParaRPr kumimoji="1" lang="en-US" altLang="ja-JP" sz="1200">
            <a:latin typeface="メイリオ" panose="020B0604030504040204" pitchFamily="50" charset="-128"/>
            <a:ea typeface="メイリオ" panose="020B0604030504040204" pitchFamily="50" charset="-128"/>
          </a:endParaRPr>
        </a:p>
        <a:p>
          <a:pPr algn="ctr"/>
          <a:endParaRPr kumimoji="1" lang="en-US" altLang="ja-JP" sz="1200">
            <a:latin typeface="メイリオ" panose="020B0604030504040204" pitchFamily="50" charset="-128"/>
            <a:ea typeface="メイリオ" panose="020B0604030504040204" pitchFamily="50" charset="-128"/>
          </a:endParaRP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3"/>
  <sheetViews>
    <sheetView tabSelected="1" zoomScale="90" zoomScaleNormal="90" zoomScaleSheetLayoutView="90" workbookViewId="0">
      <selection sqref="A1:Z1"/>
    </sheetView>
  </sheetViews>
  <sheetFormatPr defaultColWidth="9" defaultRowHeight="15"/>
  <cols>
    <col min="1" max="1" width="1.77734375" style="1" customWidth="1"/>
    <col min="2" max="2" width="20" style="1" customWidth="1"/>
    <col min="3" max="26" width="6.109375" style="1" customWidth="1"/>
    <col min="27" max="34" width="12" style="1" customWidth="1"/>
    <col min="35" max="16384" width="9" style="1"/>
  </cols>
  <sheetData>
    <row r="1" spans="1:44" ht="30" customHeight="1">
      <c r="A1" s="86" t="s">
        <v>138</v>
      </c>
      <c r="B1" s="87"/>
      <c r="C1" s="87"/>
      <c r="D1" s="87"/>
      <c r="E1" s="87"/>
      <c r="F1" s="87"/>
      <c r="G1" s="87"/>
      <c r="H1" s="87"/>
      <c r="I1" s="87"/>
      <c r="J1" s="87"/>
      <c r="K1" s="87"/>
      <c r="L1" s="87"/>
      <c r="M1" s="87"/>
      <c r="N1" s="87"/>
      <c r="O1" s="87"/>
      <c r="P1" s="87"/>
      <c r="Q1" s="87"/>
      <c r="R1" s="87"/>
      <c r="S1" s="87"/>
      <c r="T1" s="87"/>
      <c r="U1" s="87"/>
      <c r="V1" s="87"/>
      <c r="W1" s="87"/>
      <c r="X1" s="87"/>
      <c r="Y1" s="87"/>
      <c r="Z1" s="87"/>
      <c r="AA1" s="30" t="s">
        <v>137</v>
      </c>
    </row>
    <row r="2" spans="1:44" ht="51" customHeight="1">
      <c r="A2" s="91" t="s">
        <v>100</v>
      </c>
      <c r="B2" s="91"/>
      <c r="C2" s="91"/>
      <c r="D2" s="91"/>
      <c r="E2" s="91"/>
      <c r="F2" s="91"/>
      <c r="G2" s="91"/>
      <c r="H2" s="91"/>
      <c r="I2" s="91"/>
      <c r="J2" s="91"/>
      <c r="K2" s="91"/>
      <c r="L2" s="91"/>
      <c r="M2" s="91"/>
      <c r="N2" s="91"/>
      <c r="O2" s="91"/>
      <c r="P2" s="91"/>
      <c r="Q2" s="91"/>
      <c r="R2" s="91"/>
      <c r="S2" s="91"/>
      <c r="T2" s="91"/>
      <c r="U2" s="91"/>
      <c r="V2" s="91"/>
      <c r="W2" s="91"/>
      <c r="X2" s="91"/>
      <c r="Y2" s="91"/>
      <c r="Z2" s="34"/>
    </row>
    <row r="3" spans="1:44" ht="21" customHeight="1">
      <c r="A3" s="21" t="s">
        <v>77</v>
      </c>
      <c r="V3" s="31"/>
      <c r="Y3" s="88"/>
      <c r="Z3" s="89"/>
      <c r="AQ3" s="1" t="s">
        <v>76</v>
      </c>
      <c r="AR3" s="1" t="s">
        <v>75</v>
      </c>
    </row>
    <row r="4" spans="1:44" ht="30" customHeight="1">
      <c r="B4" s="93" t="s">
        <v>74</v>
      </c>
      <c r="C4" s="85" t="s">
        <v>73</v>
      </c>
      <c r="D4" s="85"/>
      <c r="E4" s="85"/>
      <c r="F4" s="76"/>
      <c r="G4" s="76"/>
      <c r="H4" s="76"/>
      <c r="I4" s="38" t="s">
        <v>32</v>
      </c>
      <c r="J4" s="32"/>
      <c r="K4" s="32"/>
      <c r="L4" s="32"/>
      <c r="M4" s="32"/>
      <c r="N4" s="32"/>
      <c r="O4" s="32"/>
      <c r="P4" s="32"/>
      <c r="Q4" s="32"/>
      <c r="R4" s="32"/>
      <c r="S4" s="32"/>
      <c r="T4" s="32"/>
      <c r="U4" s="32"/>
    </row>
    <row r="5" spans="1:44" ht="30" customHeight="1">
      <c r="B5" s="94"/>
      <c r="C5" s="85" t="s">
        <v>72</v>
      </c>
      <c r="D5" s="85"/>
      <c r="E5" s="85"/>
      <c r="F5" s="76"/>
      <c r="G5" s="76"/>
      <c r="H5" s="76"/>
      <c r="I5" s="39" t="s">
        <v>32</v>
      </c>
      <c r="J5" s="29"/>
      <c r="K5" s="29"/>
      <c r="L5" s="29"/>
      <c r="M5" s="29"/>
      <c r="N5" s="29"/>
      <c r="O5" s="29"/>
      <c r="P5" s="29"/>
      <c r="Q5" s="29"/>
      <c r="R5" s="29"/>
      <c r="S5" s="29"/>
      <c r="T5" s="29"/>
      <c r="U5" s="29"/>
    </row>
    <row r="6" spans="1:44" ht="30" customHeight="1">
      <c r="B6" s="84"/>
      <c r="C6" s="78" t="s">
        <v>71</v>
      </c>
      <c r="D6" s="78"/>
      <c r="E6" s="78"/>
      <c r="F6" s="77" t="e">
        <f>F4/F5*100</f>
        <v>#DIV/0!</v>
      </c>
      <c r="G6" s="77"/>
      <c r="H6" s="77"/>
      <c r="I6" s="40" t="s">
        <v>70</v>
      </c>
      <c r="J6" s="33" t="s">
        <v>101</v>
      </c>
      <c r="K6" s="29"/>
      <c r="L6" s="29"/>
      <c r="M6" s="29"/>
      <c r="N6" s="29"/>
      <c r="O6" s="29"/>
      <c r="P6" s="29"/>
      <c r="Q6" s="29"/>
      <c r="R6" s="29"/>
      <c r="S6" s="29"/>
      <c r="T6" s="29"/>
      <c r="U6" s="29"/>
    </row>
    <row r="7" spans="1:44" ht="30" customHeight="1">
      <c r="B7" s="83" t="s">
        <v>69</v>
      </c>
      <c r="C7" s="78" t="s">
        <v>68</v>
      </c>
      <c r="D7" s="78"/>
      <c r="E7" s="78"/>
      <c r="F7" s="76"/>
      <c r="G7" s="76"/>
      <c r="H7" s="76"/>
      <c r="I7" s="41" t="s">
        <v>67</v>
      </c>
      <c r="J7" s="32"/>
      <c r="K7" s="32"/>
      <c r="L7" s="32"/>
      <c r="M7" s="32"/>
      <c r="N7" s="32"/>
      <c r="O7" s="32"/>
      <c r="P7" s="32"/>
      <c r="Q7" s="32"/>
      <c r="R7" s="32"/>
      <c r="S7" s="32"/>
      <c r="T7" s="32"/>
      <c r="U7" s="32"/>
    </row>
    <row r="8" spans="1:44" ht="30" customHeight="1">
      <c r="B8" s="84"/>
      <c r="C8" s="78" t="s">
        <v>66</v>
      </c>
      <c r="D8" s="78"/>
      <c r="E8" s="78"/>
      <c r="F8" s="76"/>
      <c r="G8" s="76"/>
      <c r="H8" s="76"/>
      <c r="I8" s="40" t="s">
        <v>32</v>
      </c>
      <c r="J8" s="29"/>
      <c r="K8" s="29"/>
      <c r="L8" s="29"/>
      <c r="M8" s="29"/>
      <c r="N8" s="29"/>
      <c r="O8" s="29"/>
      <c r="P8" s="29"/>
      <c r="Q8" s="29"/>
      <c r="R8" s="29"/>
      <c r="S8" s="29"/>
      <c r="T8" s="29"/>
      <c r="U8" s="29"/>
    </row>
    <row r="9" spans="1:44">
      <c r="V9" s="31"/>
      <c r="W9" s="31"/>
    </row>
    <row r="10" spans="1:44" ht="21" customHeight="1">
      <c r="A10" s="21" t="s">
        <v>65</v>
      </c>
    </row>
    <row r="11" spans="1:44">
      <c r="B11" s="1" t="s">
        <v>64</v>
      </c>
    </row>
    <row r="12" spans="1:44" ht="30" customHeight="1">
      <c r="B12" s="30" t="s">
        <v>63</v>
      </c>
      <c r="C12" s="79"/>
      <c r="D12" s="80"/>
      <c r="E12" s="1" t="s">
        <v>62</v>
      </c>
    </row>
    <row r="13" spans="1:44">
      <c r="C13" s="29"/>
      <c r="D13" s="47"/>
    </row>
    <row r="14" spans="1:44">
      <c r="B14" s="1" t="s">
        <v>109</v>
      </c>
      <c r="W14" s="29"/>
    </row>
    <row r="15" spans="1:44" ht="30" customHeight="1">
      <c r="C15" s="28" t="s">
        <v>61</v>
      </c>
      <c r="D15" s="27" t="s">
        <v>60</v>
      </c>
      <c r="E15" s="27" t="s">
        <v>59</v>
      </c>
      <c r="F15" s="27" t="s">
        <v>58</v>
      </c>
      <c r="G15" s="27" t="s">
        <v>57</v>
      </c>
      <c r="H15" s="27" t="s">
        <v>56</v>
      </c>
      <c r="I15" s="27" t="s">
        <v>55</v>
      </c>
      <c r="J15" s="27" t="s">
        <v>54</v>
      </c>
      <c r="K15" s="27" t="s">
        <v>53</v>
      </c>
      <c r="L15" s="27" t="s">
        <v>52</v>
      </c>
      <c r="M15" s="27" t="s">
        <v>51</v>
      </c>
      <c r="N15" s="27" t="s">
        <v>50</v>
      </c>
      <c r="O15" s="27" t="s">
        <v>49</v>
      </c>
      <c r="P15" s="27" t="s">
        <v>48</v>
      </c>
      <c r="Q15" s="27" t="s">
        <v>47</v>
      </c>
      <c r="R15" s="27" t="s">
        <v>46</v>
      </c>
      <c r="S15" s="27" t="s">
        <v>45</v>
      </c>
      <c r="T15" s="27" t="s">
        <v>44</v>
      </c>
      <c r="U15" s="27" t="s">
        <v>43</v>
      </c>
      <c r="V15" s="27" t="s">
        <v>42</v>
      </c>
      <c r="W15" s="27" t="s">
        <v>41</v>
      </c>
      <c r="X15" s="27" t="s">
        <v>40</v>
      </c>
      <c r="Y15" s="27" t="s">
        <v>39</v>
      </c>
      <c r="Z15" s="26" t="s">
        <v>38</v>
      </c>
    </row>
    <row r="16" spans="1:44" ht="30" customHeight="1">
      <c r="C16" s="25"/>
      <c r="D16" s="23"/>
      <c r="E16" s="23"/>
      <c r="F16" s="23"/>
      <c r="G16" s="23"/>
      <c r="H16" s="23"/>
      <c r="I16" s="23"/>
      <c r="J16" s="23"/>
      <c r="K16" s="24"/>
      <c r="L16" s="24"/>
      <c r="M16" s="24"/>
      <c r="N16" s="24"/>
      <c r="O16" s="24"/>
      <c r="P16" s="24"/>
      <c r="Q16" s="24"/>
      <c r="R16" s="24"/>
      <c r="S16" s="24"/>
      <c r="T16" s="24"/>
      <c r="U16" s="23"/>
      <c r="V16" s="23"/>
      <c r="W16" s="23"/>
      <c r="X16" s="23"/>
      <c r="Y16" s="23"/>
      <c r="Z16" s="50"/>
    </row>
    <row r="17" spans="1:34" ht="18.75" customHeight="1">
      <c r="B17" s="1" t="s">
        <v>37</v>
      </c>
    </row>
    <row r="18" spans="1:34" ht="30" customHeight="1">
      <c r="C18" s="22">
        <f>COUNTIF(K16:T16,"○")</f>
        <v>0</v>
      </c>
      <c r="D18" s="1" t="s">
        <v>35</v>
      </c>
    </row>
    <row r="19" spans="1:34" ht="18.75" customHeight="1">
      <c r="B19" s="1" t="s">
        <v>36</v>
      </c>
    </row>
    <row r="20" spans="1:34" ht="30" customHeight="1">
      <c r="C20" s="22">
        <f>COUNTIF(C16:Z16,"○")</f>
        <v>0</v>
      </c>
      <c r="D20" s="1" t="s">
        <v>35</v>
      </c>
    </row>
    <row r="21" spans="1:34" ht="14.25" customHeight="1"/>
    <row r="22" spans="1:34" ht="16.2">
      <c r="A22" s="21" t="s">
        <v>34</v>
      </c>
    </row>
    <row r="23" spans="1:34" ht="30" customHeight="1">
      <c r="B23" s="1" t="s">
        <v>33</v>
      </c>
      <c r="C23" s="79"/>
      <c r="D23" s="80"/>
      <c r="E23" s="1" t="s">
        <v>32</v>
      </c>
      <c r="H23" s="42"/>
      <c r="I23" s="42"/>
      <c r="J23" s="42"/>
      <c r="K23" s="42"/>
    </row>
    <row r="24" spans="1:34" ht="15" customHeight="1"/>
    <row r="25" spans="1:34" ht="16.2">
      <c r="A25" s="18"/>
      <c r="B25" s="1" t="s">
        <v>31</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row>
    <row r="26" spans="1:34" ht="16.2">
      <c r="A26" s="18"/>
      <c r="B26" s="18" t="s">
        <v>30</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1:34" ht="16.2">
      <c r="A27" s="18"/>
      <c r="B27" s="17"/>
      <c r="C27" s="81" t="s">
        <v>25</v>
      </c>
      <c r="D27" s="82"/>
      <c r="E27" s="70" t="s">
        <v>24</v>
      </c>
      <c r="F27" s="70"/>
      <c r="G27" s="70" t="s">
        <v>23</v>
      </c>
      <c r="H27" s="70"/>
      <c r="I27" s="70" t="s">
        <v>22</v>
      </c>
      <c r="J27" s="70"/>
      <c r="K27" s="70" t="s">
        <v>21</v>
      </c>
      <c r="L27" s="70"/>
      <c r="M27" s="70" t="s">
        <v>20</v>
      </c>
      <c r="N27" s="70"/>
      <c r="O27" s="70" t="s">
        <v>19</v>
      </c>
      <c r="P27" s="70"/>
      <c r="Q27" s="70" t="s">
        <v>18</v>
      </c>
      <c r="R27" s="70"/>
      <c r="S27" s="70" t="s">
        <v>17</v>
      </c>
      <c r="T27" s="70"/>
      <c r="U27" s="70" t="s">
        <v>16</v>
      </c>
      <c r="V27" s="70"/>
      <c r="W27" s="70" t="s">
        <v>15</v>
      </c>
      <c r="X27" s="70"/>
      <c r="Y27" s="70" t="s">
        <v>14</v>
      </c>
      <c r="Z27" s="71"/>
      <c r="AA27" s="3" t="s">
        <v>115</v>
      </c>
    </row>
    <row r="28" spans="1:34" ht="30" customHeight="1">
      <c r="A28" s="18"/>
      <c r="B28" s="20" t="s">
        <v>29</v>
      </c>
      <c r="C28" s="56"/>
      <c r="D28" s="92"/>
      <c r="E28" s="75"/>
      <c r="F28" s="75"/>
      <c r="G28" s="75"/>
      <c r="H28" s="75"/>
      <c r="I28" s="75"/>
      <c r="J28" s="75"/>
      <c r="K28" s="75"/>
      <c r="L28" s="75"/>
      <c r="M28" s="75"/>
      <c r="N28" s="75"/>
      <c r="O28" s="75"/>
      <c r="P28" s="75"/>
      <c r="Q28" s="75"/>
      <c r="R28" s="75"/>
      <c r="S28" s="75"/>
      <c r="T28" s="75"/>
      <c r="U28" s="75"/>
      <c r="V28" s="75"/>
      <c r="W28" s="75"/>
      <c r="X28" s="75"/>
      <c r="Y28" s="75"/>
      <c r="Z28" s="57"/>
      <c r="AA28" s="45">
        <f>SUM(C28:Z28)</f>
        <v>0</v>
      </c>
    </row>
    <row r="29" spans="1:34" ht="15" customHeight="1">
      <c r="AA29" s="30"/>
    </row>
    <row r="30" spans="1:34" ht="16.2">
      <c r="B30" s="18" t="s">
        <v>28</v>
      </c>
      <c r="AA30" s="30"/>
    </row>
    <row r="31" spans="1:34" ht="16.2">
      <c r="B31" s="17"/>
      <c r="C31" s="81" t="s">
        <v>25</v>
      </c>
      <c r="D31" s="70"/>
      <c r="E31" s="70" t="s">
        <v>24</v>
      </c>
      <c r="F31" s="70"/>
      <c r="G31" s="70" t="s">
        <v>23</v>
      </c>
      <c r="H31" s="70"/>
      <c r="I31" s="70" t="s">
        <v>22</v>
      </c>
      <c r="J31" s="70"/>
      <c r="K31" s="70" t="s">
        <v>21</v>
      </c>
      <c r="L31" s="70"/>
      <c r="M31" s="70" t="s">
        <v>20</v>
      </c>
      <c r="N31" s="70"/>
      <c r="O31" s="70" t="s">
        <v>19</v>
      </c>
      <c r="P31" s="70"/>
      <c r="Q31" s="70" t="s">
        <v>18</v>
      </c>
      <c r="R31" s="70"/>
      <c r="S31" s="70" t="s">
        <v>17</v>
      </c>
      <c r="T31" s="70"/>
      <c r="U31" s="70" t="s">
        <v>16</v>
      </c>
      <c r="V31" s="70"/>
      <c r="W31" s="70" t="s">
        <v>15</v>
      </c>
      <c r="X31" s="70"/>
      <c r="Y31" s="70" t="s">
        <v>14</v>
      </c>
      <c r="Z31" s="71"/>
      <c r="AA31" s="3" t="s">
        <v>115</v>
      </c>
    </row>
    <row r="32" spans="1:34" ht="30" customHeight="1">
      <c r="B32" s="19" t="s">
        <v>27</v>
      </c>
      <c r="C32" s="58">
        <f>$F$5*MD!B14*(MD!$B$2/MD!$N$14)</f>
        <v>0</v>
      </c>
      <c r="D32" s="65"/>
      <c r="E32" s="65">
        <f>$F$5*MD!C14*(MD!$B$2/MD!$N$14)</f>
        <v>0</v>
      </c>
      <c r="F32" s="65"/>
      <c r="G32" s="65">
        <f>$F$5*MD!D14*(MD!$B$2/MD!$N$14)</f>
        <v>0</v>
      </c>
      <c r="H32" s="65"/>
      <c r="I32" s="65">
        <f>$F$5*MD!E14*(MD!$B$2/MD!$N$14)</f>
        <v>0</v>
      </c>
      <c r="J32" s="65"/>
      <c r="K32" s="65">
        <f>$F$5*MD!F14*(MD!$B$2/MD!$N$14)</f>
        <v>0</v>
      </c>
      <c r="L32" s="65"/>
      <c r="M32" s="65">
        <f>$F$5*MD!G14*(MD!$B$2/MD!$N$14)</f>
        <v>0</v>
      </c>
      <c r="N32" s="65"/>
      <c r="O32" s="65">
        <f>$F$5*MD!H14*(MD!$B$2/MD!$N$14)</f>
        <v>0</v>
      </c>
      <c r="P32" s="65"/>
      <c r="Q32" s="65">
        <f>$F$5*MD!I14*(MD!$B$2/MD!$N$14)</f>
        <v>0</v>
      </c>
      <c r="R32" s="65"/>
      <c r="S32" s="65">
        <f>$F$5*MD!J14*(MD!$B$2/MD!$N$14)</f>
        <v>0</v>
      </c>
      <c r="T32" s="65"/>
      <c r="U32" s="65">
        <f>$F$5*MD!K14*(MD!$B$2/MD!$N$14)</f>
        <v>0</v>
      </c>
      <c r="V32" s="65"/>
      <c r="W32" s="65">
        <f>$F$5*MD!L14*(MD!$B$2/MD!$N$14)</f>
        <v>0</v>
      </c>
      <c r="X32" s="65"/>
      <c r="Y32" s="65">
        <f>$F$5*MD!M14*(MD!$B$2/MD!$N$14)</f>
        <v>0</v>
      </c>
      <c r="Z32" s="59"/>
      <c r="AA32" s="46">
        <f>SUM(C32:Z32)</f>
        <v>0</v>
      </c>
    </row>
    <row r="33" spans="2:27" ht="15" customHeight="1">
      <c r="AA33" s="30"/>
    </row>
    <row r="34" spans="2:27" ht="16.2">
      <c r="B34" s="18" t="s">
        <v>26</v>
      </c>
      <c r="C34" s="18"/>
      <c r="D34" s="18"/>
      <c r="E34" s="18"/>
      <c r="F34" s="18"/>
      <c r="G34" s="18"/>
      <c r="H34" s="18"/>
      <c r="I34" s="18"/>
      <c r="J34" s="18"/>
      <c r="K34" s="18"/>
      <c r="L34" s="18"/>
      <c r="M34" s="18"/>
      <c r="N34" s="18"/>
      <c r="O34" s="18"/>
      <c r="P34" s="18"/>
      <c r="Q34" s="18"/>
      <c r="R34" s="18"/>
      <c r="S34" s="18"/>
      <c r="T34" s="18"/>
      <c r="U34" s="18"/>
      <c r="AA34" s="30"/>
    </row>
    <row r="35" spans="2:27" ht="16.2">
      <c r="B35" s="17"/>
      <c r="C35" s="81" t="s">
        <v>25</v>
      </c>
      <c r="D35" s="70"/>
      <c r="E35" s="70" t="s">
        <v>24</v>
      </c>
      <c r="F35" s="70"/>
      <c r="G35" s="70" t="s">
        <v>23</v>
      </c>
      <c r="H35" s="70"/>
      <c r="I35" s="70" t="s">
        <v>22</v>
      </c>
      <c r="J35" s="70"/>
      <c r="K35" s="70" t="s">
        <v>21</v>
      </c>
      <c r="L35" s="70"/>
      <c r="M35" s="70" t="s">
        <v>20</v>
      </c>
      <c r="N35" s="70"/>
      <c r="O35" s="70" t="s">
        <v>19</v>
      </c>
      <c r="P35" s="70"/>
      <c r="Q35" s="70" t="s">
        <v>18</v>
      </c>
      <c r="R35" s="70"/>
      <c r="S35" s="70" t="s">
        <v>17</v>
      </c>
      <c r="T35" s="70"/>
      <c r="U35" s="70" t="s">
        <v>16</v>
      </c>
      <c r="V35" s="70"/>
      <c r="W35" s="70" t="s">
        <v>15</v>
      </c>
      <c r="X35" s="70"/>
      <c r="Y35" s="70" t="s">
        <v>14</v>
      </c>
      <c r="Z35" s="71"/>
      <c r="AA35" s="3" t="s">
        <v>115</v>
      </c>
    </row>
    <row r="36" spans="2:27" ht="30" customHeight="1">
      <c r="B36" s="16" t="s">
        <v>13</v>
      </c>
      <c r="C36" s="62">
        <f>(C32*$C$12/365)*$C$18/10</f>
        <v>0</v>
      </c>
      <c r="D36" s="63"/>
      <c r="E36" s="63">
        <f>(E32*$C$12/365)*$C$18/10</f>
        <v>0</v>
      </c>
      <c r="F36" s="63"/>
      <c r="G36" s="63">
        <f>(G32*$C$12/365)*$C$18/10</f>
        <v>0</v>
      </c>
      <c r="H36" s="63"/>
      <c r="I36" s="63">
        <f>(I32*$C$12/365)*$C$18/10</f>
        <v>0</v>
      </c>
      <c r="J36" s="63"/>
      <c r="K36" s="63">
        <f>(K32*$C$12/365)*$C$18/10</f>
        <v>0</v>
      </c>
      <c r="L36" s="63"/>
      <c r="M36" s="63">
        <f>(M32*$C$12/365)*$C$18/10</f>
        <v>0</v>
      </c>
      <c r="N36" s="63"/>
      <c r="O36" s="63">
        <f>(O32*$C$12/365)*$C$18/10</f>
        <v>0</v>
      </c>
      <c r="P36" s="63"/>
      <c r="Q36" s="63">
        <f>(Q32*$C$12/365)*$C$18/10</f>
        <v>0</v>
      </c>
      <c r="R36" s="63"/>
      <c r="S36" s="63">
        <f>(S32*$C$12/365)*$C$18/10</f>
        <v>0</v>
      </c>
      <c r="T36" s="63"/>
      <c r="U36" s="63">
        <f>(U32*$C$12/365)*$C$18/10</f>
        <v>0</v>
      </c>
      <c r="V36" s="63"/>
      <c r="W36" s="63">
        <f>(W32*$C$12/365)*$C$18/10</f>
        <v>0</v>
      </c>
      <c r="X36" s="63"/>
      <c r="Y36" s="63">
        <f>(Y32*$C$12/365)*$C$18/10</f>
        <v>0</v>
      </c>
      <c r="Z36" s="73"/>
      <c r="AA36" s="46">
        <f>SUM(C36:Z36)</f>
        <v>0</v>
      </c>
    </row>
    <row r="37" spans="2:27" ht="30" customHeight="1">
      <c r="B37" s="15" t="s">
        <v>12</v>
      </c>
      <c r="C37" s="64">
        <f>MIN(C38:D39)</f>
        <v>0</v>
      </c>
      <c r="D37" s="65"/>
      <c r="E37" s="65">
        <f>MIN(E38:F39)</f>
        <v>0</v>
      </c>
      <c r="F37" s="65"/>
      <c r="G37" s="65">
        <f>MIN(G38:H39)</f>
        <v>0</v>
      </c>
      <c r="H37" s="65"/>
      <c r="I37" s="65">
        <f>MIN(I38:J39)</f>
        <v>0</v>
      </c>
      <c r="J37" s="65"/>
      <c r="K37" s="65">
        <f>MIN(K38:L39)</f>
        <v>0</v>
      </c>
      <c r="L37" s="65"/>
      <c r="M37" s="65">
        <f>MIN(M38:N39)</f>
        <v>0</v>
      </c>
      <c r="N37" s="65"/>
      <c r="O37" s="65">
        <f>MIN(O38:P39)</f>
        <v>0</v>
      </c>
      <c r="P37" s="65"/>
      <c r="Q37" s="65">
        <f>MIN(Q38:R39)</f>
        <v>0</v>
      </c>
      <c r="R37" s="65"/>
      <c r="S37" s="65">
        <f>MIN(S38:T39)</f>
        <v>0</v>
      </c>
      <c r="T37" s="65"/>
      <c r="U37" s="65">
        <f>MIN(U38:V39)</f>
        <v>0</v>
      </c>
      <c r="V37" s="65"/>
      <c r="W37" s="65">
        <f>MIN(W38:X39)</f>
        <v>0</v>
      </c>
      <c r="X37" s="65"/>
      <c r="Y37" s="65">
        <f>MIN(Y38:Z39)</f>
        <v>0</v>
      </c>
      <c r="Z37" s="59"/>
      <c r="AA37" s="46">
        <f>SUM(C37:Z37)</f>
        <v>0</v>
      </c>
    </row>
    <row r="38" spans="2:27" ht="30" customHeight="1">
      <c r="B38" s="14" t="s">
        <v>11</v>
      </c>
      <c r="C38" s="66">
        <f>(C32-C36)*0.8</f>
        <v>0</v>
      </c>
      <c r="D38" s="67"/>
      <c r="E38" s="67">
        <f>(E32-E36)*0.8</f>
        <v>0</v>
      </c>
      <c r="F38" s="67"/>
      <c r="G38" s="67">
        <f>(G32-G36)*0.8</f>
        <v>0</v>
      </c>
      <c r="H38" s="67"/>
      <c r="I38" s="67">
        <f>(I32-I36)*0.8</f>
        <v>0</v>
      </c>
      <c r="J38" s="67"/>
      <c r="K38" s="67">
        <f>(K32-K36)*0.8</f>
        <v>0</v>
      </c>
      <c r="L38" s="67"/>
      <c r="M38" s="67">
        <f>(M32-M36)*0.8</f>
        <v>0</v>
      </c>
      <c r="N38" s="67"/>
      <c r="O38" s="67">
        <f>(O32-O36)*0.8</f>
        <v>0</v>
      </c>
      <c r="P38" s="67"/>
      <c r="Q38" s="67">
        <f>(Q32-Q36)*0.8</f>
        <v>0</v>
      </c>
      <c r="R38" s="67"/>
      <c r="S38" s="67">
        <f>(S32-S36)*0.8</f>
        <v>0</v>
      </c>
      <c r="T38" s="67"/>
      <c r="U38" s="67">
        <f>(U32-U36)*0.8</f>
        <v>0</v>
      </c>
      <c r="V38" s="67"/>
      <c r="W38" s="67">
        <f>(W32-W36)*0.8</f>
        <v>0</v>
      </c>
      <c r="X38" s="67"/>
      <c r="Y38" s="67">
        <f>(Y32-Y36)*0.8</f>
        <v>0</v>
      </c>
      <c r="Z38" s="90"/>
      <c r="AA38" s="43"/>
    </row>
    <row r="39" spans="2:27" ht="30" customHeight="1">
      <c r="B39" s="13" t="s">
        <v>10</v>
      </c>
      <c r="C39" s="68">
        <f>$F$7*0.8*(365-$C$12)/12</f>
        <v>0</v>
      </c>
      <c r="D39" s="69"/>
      <c r="E39" s="68">
        <f t="shared" ref="E39" si="0">$F$7*0.8*(365-$C$12)/12</f>
        <v>0</v>
      </c>
      <c r="F39" s="69"/>
      <c r="G39" s="68">
        <f t="shared" ref="G39" si="1">$F$7*0.8*(365-$C$12)/12</f>
        <v>0</v>
      </c>
      <c r="H39" s="69"/>
      <c r="I39" s="68">
        <f t="shared" ref="I39" si="2">$F$7*0.8*(365-$C$12)/12</f>
        <v>0</v>
      </c>
      <c r="J39" s="69"/>
      <c r="K39" s="68">
        <f t="shared" ref="K39" si="3">$F$7*0.8*(365-$C$12)/12</f>
        <v>0</v>
      </c>
      <c r="L39" s="69"/>
      <c r="M39" s="68">
        <f t="shared" ref="M39" si="4">$F$7*0.8*(365-$C$12)/12</f>
        <v>0</v>
      </c>
      <c r="N39" s="69"/>
      <c r="O39" s="68">
        <f t="shared" ref="O39" si="5">$F$7*0.8*(365-$C$12)/12</f>
        <v>0</v>
      </c>
      <c r="P39" s="69"/>
      <c r="Q39" s="68">
        <f t="shared" ref="Q39" si="6">$F$7*0.8*(365-$C$12)/12</f>
        <v>0</v>
      </c>
      <c r="R39" s="69"/>
      <c r="S39" s="68">
        <f t="shared" ref="S39" si="7">$F$7*0.8*(365-$C$12)/12</f>
        <v>0</v>
      </c>
      <c r="T39" s="69"/>
      <c r="U39" s="68">
        <f t="shared" ref="U39" si="8">$F$7*0.8*(365-$C$12)/12</f>
        <v>0</v>
      </c>
      <c r="V39" s="69"/>
      <c r="W39" s="68">
        <f t="shared" ref="W39" si="9">$F$7*0.8*(365-$C$12)/12</f>
        <v>0</v>
      </c>
      <c r="X39" s="69"/>
      <c r="Y39" s="69">
        <f t="shared" ref="Y39" si="10">$F$7*0.8*(365-$C$12)/12</f>
        <v>0</v>
      </c>
      <c r="Z39" s="74"/>
      <c r="AA39" s="44"/>
    </row>
    <row r="40" spans="2:27" ht="29.25" customHeight="1">
      <c r="B40" s="12" t="s">
        <v>9</v>
      </c>
      <c r="C40" s="60">
        <f>C36+C37</f>
        <v>0</v>
      </c>
      <c r="D40" s="53"/>
      <c r="E40" s="53">
        <f>E36+E37</f>
        <v>0</v>
      </c>
      <c r="F40" s="53"/>
      <c r="G40" s="53">
        <f>G36+G37</f>
        <v>0</v>
      </c>
      <c r="H40" s="53"/>
      <c r="I40" s="53">
        <f>I36+I37</f>
        <v>0</v>
      </c>
      <c r="J40" s="53"/>
      <c r="K40" s="53">
        <f>K36+K37</f>
        <v>0</v>
      </c>
      <c r="L40" s="53"/>
      <c r="M40" s="53">
        <f>M36+M37</f>
        <v>0</v>
      </c>
      <c r="N40" s="53"/>
      <c r="O40" s="53">
        <f>O36+O37</f>
        <v>0</v>
      </c>
      <c r="P40" s="53"/>
      <c r="Q40" s="53">
        <f>Q36+Q37</f>
        <v>0</v>
      </c>
      <c r="R40" s="53"/>
      <c r="S40" s="53">
        <f>S36+S37</f>
        <v>0</v>
      </c>
      <c r="T40" s="53"/>
      <c r="U40" s="53">
        <f>U36+U37</f>
        <v>0</v>
      </c>
      <c r="V40" s="53"/>
      <c r="W40" s="53">
        <f>W36+W37</f>
        <v>0</v>
      </c>
      <c r="X40" s="53"/>
      <c r="Y40" s="53">
        <f>Y36+Y37</f>
        <v>0</v>
      </c>
      <c r="Z40" s="72"/>
      <c r="AA40" s="46">
        <f>SUM(C40:Z40)</f>
        <v>0</v>
      </c>
    </row>
    <row r="41" spans="2:27" ht="15" customHeight="1">
      <c r="B41" s="7"/>
      <c r="C41" s="6"/>
      <c r="D41" s="6"/>
      <c r="E41" s="6"/>
      <c r="F41" s="6"/>
      <c r="G41" s="6"/>
      <c r="H41" s="6"/>
      <c r="I41" s="6"/>
      <c r="J41" s="6"/>
      <c r="K41" s="6"/>
      <c r="L41" s="6"/>
      <c r="M41" s="6"/>
      <c r="N41" s="6"/>
      <c r="O41" s="6"/>
      <c r="P41" s="6"/>
      <c r="Q41" s="6"/>
      <c r="R41" s="6"/>
      <c r="S41" s="6"/>
      <c r="T41" s="6"/>
      <c r="U41" s="6"/>
      <c r="V41" s="6"/>
      <c r="W41" s="6"/>
      <c r="X41" s="6"/>
      <c r="Y41" s="6"/>
      <c r="Z41" s="6"/>
    </row>
    <row r="42" spans="2:27" ht="30" customHeight="1">
      <c r="B42" s="1" t="s">
        <v>8</v>
      </c>
      <c r="C42" s="54">
        <f>SUM(C40:Z40)*MD!$B$17/1000</f>
        <v>0</v>
      </c>
      <c r="D42" s="55"/>
      <c r="E42" s="10" t="s">
        <v>7</v>
      </c>
      <c r="F42" s="6"/>
      <c r="G42" s="6"/>
      <c r="H42" s="6"/>
      <c r="I42" s="6"/>
      <c r="J42" s="6"/>
      <c r="K42" s="6"/>
      <c r="L42" s="6"/>
      <c r="M42" s="6"/>
      <c r="N42" s="6"/>
      <c r="O42" s="6"/>
      <c r="P42" s="6"/>
      <c r="Q42" s="6"/>
      <c r="R42" s="6"/>
      <c r="S42" s="6"/>
      <c r="T42" s="6"/>
      <c r="U42" s="6"/>
      <c r="V42" s="6"/>
      <c r="W42" s="6"/>
      <c r="X42" s="6"/>
      <c r="Y42" s="6"/>
      <c r="Z42" s="6"/>
    </row>
    <row r="43" spans="2:27" ht="15" customHeight="1">
      <c r="C43" s="11"/>
      <c r="D43" s="11"/>
      <c r="E43" s="10"/>
      <c r="F43" s="6"/>
      <c r="G43" s="6"/>
      <c r="H43" s="6"/>
      <c r="I43" s="6"/>
      <c r="J43" s="6"/>
      <c r="K43" s="6"/>
      <c r="L43" s="6"/>
      <c r="M43" s="6"/>
      <c r="N43" s="6"/>
      <c r="O43" s="6"/>
      <c r="P43" s="6"/>
      <c r="Q43" s="6"/>
      <c r="R43" s="6"/>
      <c r="S43" s="6"/>
      <c r="T43" s="6"/>
      <c r="U43" s="6"/>
      <c r="V43" s="6"/>
      <c r="W43" s="6"/>
      <c r="X43" s="6"/>
      <c r="Y43" s="6"/>
      <c r="Z43" s="6"/>
    </row>
    <row r="44" spans="2:27" ht="30" customHeight="1">
      <c r="B44" s="1" t="s">
        <v>113</v>
      </c>
      <c r="C44" s="56"/>
      <c r="D44" s="57"/>
      <c r="E44" s="10" t="s">
        <v>114</v>
      </c>
      <c r="F44" s="9"/>
      <c r="G44" s="8" t="s">
        <v>112</v>
      </c>
      <c r="H44" s="6"/>
      <c r="I44" s="6"/>
      <c r="J44" s="6"/>
      <c r="K44" s="6"/>
      <c r="L44" s="6"/>
      <c r="M44" s="6"/>
      <c r="N44" s="6"/>
      <c r="O44" s="6"/>
      <c r="P44" s="6"/>
      <c r="Q44" s="6"/>
      <c r="R44" s="6"/>
      <c r="S44" s="6"/>
      <c r="T44" s="6"/>
      <c r="U44" s="6"/>
      <c r="V44" s="6"/>
      <c r="W44" s="6"/>
      <c r="X44" s="6"/>
      <c r="Y44" s="6"/>
      <c r="Z44" s="6"/>
    </row>
    <row r="45" spans="2:27" ht="15" customHeight="1">
      <c r="B45" s="7"/>
      <c r="C45" s="6"/>
      <c r="D45" s="6"/>
      <c r="E45" s="6"/>
      <c r="F45" s="6"/>
      <c r="G45" s="6"/>
      <c r="H45" s="6"/>
      <c r="I45" s="6"/>
      <c r="J45" s="6"/>
      <c r="K45" s="6"/>
      <c r="L45" s="6"/>
      <c r="M45" s="6"/>
      <c r="N45" s="6"/>
      <c r="O45" s="6"/>
      <c r="P45" s="6"/>
      <c r="Q45" s="6"/>
      <c r="R45" s="6"/>
      <c r="S45" s="6"/>
      <c r="T45" s="6"/>
      <c r="U45" s="6"/>
      <c r="V45" s="6"/>
      <c r="W45" s="6"/>
      <c r="X45" s="6"/>
      <c r="Y45" s="6"/>
      <c r="Z45" s="6"/>
    </row>
    <row r="46" spans="2:27" ht="30" customHeight="1">
      <c r="B46" s="1" t="s">
        <v>6</v>
      </c>
      <c r="C46" s="58">
        <f>IF(C47&lt;0,0,C47)</f>
        <v>0</v>
      </c>
      <c r="D46" s="59"/>
      <c r="E46" s="5" t="s">
        <v>5</v>
      </c>
      <c r="G46" s="1" t="s">
        <v>111</v>
      </c>
    </row>
    <row r="47" spans="2:27" ht="32.25" hidden="1" customHeight="1">
      <c r="C47" s="58">
        <f>(SUM(C32:Z32)-SUM(C40:Z40))-C44*(365-C12)</f>
        <v>0</v>
      </c>
      <c r="D47" s="59"/>
      <c r="E47" s="5"/>
    </row>
    <row r="48" spans="2:27" ht="15" customHeight="1"/>
    <row r="49" spans="2:17">
      <c r="B49" s="1" t="s">
        <v>4</v>
      </c>
      <c r="L49" s="1" t="s">
        <v>3</v>
      </c>
      <c r="O49" s="4"/>
      <c r="P49" s="4"/>
    </row>
    <row r="50" spans="2:17" ht="30" customHeight="1">
      <c r="B50" s="3" t="s">
        <v>102</v>
      </c>
      <c r="C50" s="51" t="e">
        <f>SUM(C36:Z36)/SUM(C32:Z32)*100</f>
        <v>#DIV/0!</v>
      </c>
      <c r="D50" s="52"/>
      <c r="E50" s="2" t="s">
        <v>2</v>
      </c>
      <c r="L50" s="61" t="s">
        <v>105</v>
      </c>
      <c r="M50" s="61"/>
      <c r="N50" s="61"/>
      <c r="O50" s="51" t="e">
        <f>SUM(C36:Z36)/SUM(C28:Z28)*100</f>
        <v>#DIV/0!</v>
      </c>
      <c r="P50" s="52"/>
      <c r="Q50" s="2" t="s">
        <v>1</v>
      </c>
    </row>
    <row r="51" spans="2:17" ht="30" customHeight="1">
      <c r="B51" s="3" t="s">
        <v>103</v>
      </c>
      <c r="C51" s="51" t="e">
        <f>SUM(C37:Z37)/SUM(C32:Z32)*100</f>
        <v>#DIV/0!</v>
      </c>
      <c r="D51" s="52"/>
      <c r="E51" s="2" t="s">
        <v>1</v>
      </c>
      <c r="L51" s="61" t="s">
        <v>106</v>
      </c>
      <c r="M51" s="61"/>
      <c r="N51" s="61"/>
      <c r="O51" s="51" t="e">
        <f>SUM(C37:Z37)/SUM(C28:Z28)*100</f>
        <v>#DIV/0!</v>
      </c>
      <c r="P51" s="52"/>
      <c r="Q51" s="2" t="s">
        <v>2</v>
      </c>
    </row>
    <row r="52" spans="2:17" ht="30" customHeight="1">
      <c r="B52" s="3" t="s">
        <v>104</v>
      </c>
      <c r="C52" s="51" t="e">
        <f>SUM(C40:Z40)/SUM(C32:Z32)*100</f>
        <v>#DIV/0!</v>
      </c>
      <c r="D52" s="52"/>
      <c r="E52" s="2" t="s">
        <v>1</v>
      </c>
      <c r="L52" s="61" t="s">
        <v>107</v>
      </c>
      <c r="M52" s="61"/>
      <c r="N52" s="61"/>
      <c r="O52" s="51" t="e">
        <f>SUM(C40:Z40)/SUM(C28:Z28)*100</f>
        <v>#DIV/0!</v>
      </c>
      <c r="P52" s="52"/>
      <c r="Q52" s="2" t="s">
        <v>0</v>
      </c>
    </row>
    <row r="53" spans="2:17" ht="9" customHeight="1"/>
  </sheetData>
  <mergeCells count="150">
    <mergeCell ref="G32:H32"/>
    <mergeCell ref="I32:J32"/>
    <mergeCell ref="K32:L32"/>
    <mergeCell ref="C35:D35"/>
    <mergeCell ref="A1:Z1"/>
    <mergeCell ref="Y3:Z3"/>
    <mergeCell ref="W38:X38"/>
    <mergeCell ref="Y38:Z38"/>
    <mergeCell ref="A2:Y2"/>
    <mergeCell ref="Y28:Z28"/>
    <mergeCell ref="O27:P27"/>
    <mergeCell ref="Q27:R27"/>
    <mergeCell ref="S27:T27"/>
    <mergeCell ref="U27:V27"/>
    <mergeCell ref="Y27:Z27"/>
    <mergeCell ref="C28:D28"/>
    <mergeCell ref="M27:N27"/>
    <mergeCell ref="E38:F38"/>
    <mergeCell ref="G38:H38"/>
    <mergeCell ref="K35:L35"/>
    <mergeCell ref="S36:T36"/>
    <mergeCell ref="I38:J38"/>
    <mergeCell ref="K38:L38"/>
    <mergeCell ref="B4:B6"/>
    <mergeCell ref="B7:B8"/>
    <mergeCell ref="W27:X27"/>
    <mergeCell ref="U28:V28"/>
    <mergeCell ref="W28:X28"/>
    <mergeCell ref="C4:E4"/>
    <mergeCell ref="C5:E5"/>
    <mergeCell ref="O38:P38"/>
    <mergeCell ref="Q38:R38"/>
    <mergeCell ref="S38:T38"/>
    <mergeCell ref="U38:V38"/>
    <mergeCell ref="M28:N28"/>
    <mergeCell ref="O28:P28"/>
    <mergeCell ref="Q28:R28"/>
    <mergeCell ref="S28:T28"/>
    <mergeCell ref="I31:J31"/>
    <mergeCell ref="K31:L31"/>
    <mergeCell ref="G31:H31"/>
    <mergeCell ref="C32:D32"/>
    <mergeCell ref="C31:D31"/>
    <mergeCell ref="E31:F31"/>
    <mergeCell ref="E28:F28"/>
    <mergeCell ref="G28:H28"/>
    <mergeCell ref="E32:F32"/>
    <mergeCell ref="I28:J28"/>
    <mergeCell ref="K28:L28"/>
    <mergeCell ref="F4:H4"/>
    <mergeCell ref="F5:H5"/>
    <mergeCell ref="F6:H6"/>
    <mergeCell ref="F7:H7"/>
    <mergeCell ref="F8:H8"/>
    <mergeCell ref="E27:F27"/>
    <mergeCell ref="G27:H27"/>
    <mergeCell ref="I27:J27"/>
    <mergeCell ref="K27:L27"/>
    <mergeCell ref="C6:E6"/>
    <mergeCell ref="C7:E7"/>
    <mergeCell ref="C8:E8"/>
    <mergeCell ref="C23:D23"/>
    <mergeCell ref="C12:D12"/>
    <mergeCell ref="C27:D27"/>
    <mergeCell ref="Y31:Z31"/>
    <mergeCell ref="U32:V32"/>
    <mergeCell ref="W32:X32"/>
    <mergeCell ref="M32:N32"/>
    <mergeCell ref="O32:P32"/>
    <mergeCell ref="Q32:R32"/>
    <mergeCell ref="M37:N37"/>
    <mergeCell ref="O37:P37"/>
    <mergeCell ref="E35:F35"/>
    <mergeCell ref="G35:H35"/>
    <mergeCell ref="S37:T37"/>
    <mergeCell ref="U37:V37"/>
    <mergeCell ref="W37:X37"/>
    <mergeCell ref="M31:N31"/>
    <mergeCell ref="O31:P31"/>
    <mergeCell ref="Q31:R31"/>
    <mergeCell ref="S31:T31"/>
    <mergeCell ref="U31:V31"/>
    <mergeCell ref="W31:X31"/>
    <mergeCell ref="E36:F36"/>
    <mergeCell ref="G36:H36"/>
    <mergeCell ref="I36:J36"/>
    <mergeCell ref="K36:L36"/>
    <mergeCell ref="I35:J35"/>
    <mergeCell ref="Y37:Z37"/>
    <mergeCell ref="U40:V40"/>
    <mergeCell ref="W40:X40"/>
    <mergeCell ref="Y40:Z40"/>
    <mergeCell ref="M36:N36"/>
    <mergeCell ref="O36:P36"/>
    <mergeCell ref="Q36:R36"/>
    <mergeCell ref="U36:V36"/>
    <mergeCell ref="W36:X36"/>
    <mergeCell ref="Y36:Z36"/>
    <mergeCell ref="Q37:R37"/>
    <mergeCell ref="Q40:R40"/>
    <mergeCell ref="S40:T40"/>
    <mergeCell ref="M40:N40"/>
    <mergeCell ref="Q39:R39"/>
    <mergeCell ref="S39:T39"/>
    <mergeCell ref="M39:N39"/>
    <mergeCell ref="O39:P39"/>
    <mergeCell ref="U39:V39"/>
    <mergeCell ref="W39:X39"/>
    <mergeCell ref="Y39:Z39"/>
    <mergeCell ref="M38:N38"/>
    <mergeCell ref="Y32:Z32"/>
    <mergeCell ref="M35:N35"/>
    <mergeCell ref="O35:P35"/>
    <mergeCell ref="Q35:R35"/>
    <mergeCell ref="S35:T35"/>
    <mergeCell ref="U35:V35"/>
    <mergeCell ref="W35:X35"/>
    <mergeCell ref="Y35:Z35"/>
    <mergeCell ref="S32:T32"/>
    <mergeCell ref="C36:D36"/>
    <mergeCell ref="C37:D37"/>
    <mergeCell ref="E37:F37"/>
    <mergeCell ref="G37:H37"/>
    <mergeCell ref="I37:J37"/>
    <mergeCell ref="K37:L37"/>
    <mergeCell ref="C47:D47"/>
    <mergeCell ref="L51:N51"/>
    <mergeCell ref="L52:N52"/>
    <mergeCell ref="C38:D38"/>
    <mergeCell ref="C39:D39"/>
    <mergeCell ref="C51:D51"/>
    <mergeCell ref="C52:D52"/>
    <mergeCell ref="G40:H40"/>
    <mergeCell ref="I40:J40"/>
    <mergeCell ref="K40:L40"/>
    <mergeCell ref="E39:F39"/>
    <mergeCell ref="G39:H39"/>
    <mergeCell ref="I39:J39"/>
    <mergeCell ref="K39:L39"/>
    <mergeCell ref="O51:P51"/>
    <mergeCell ref="O52:P52"/>
    <mergeCell ref="O50:P50"/>
    <mergeCell ref="O40:P40"/>
    <mergeCell ref="C42:D42"/>
    <mergeCell ref="C44:D44"/>
    <mergeCell ref="C46:D46"/>
    <mergeCell ref="C50:D50"/>
    <mergeCell ref="C40:D40"/>
    <mergeCell ref="E40:F40"/>
    <mergeCell ref="L50:N50"/>
  </mergeCells>
  <phoneticPr fontId="3"/>
  <dataValidations count="1">
    <dataValidation type="list" allowBlank="1" showInputMessage="1" showErrorMessage="1" sqref="B16:Z16" xr:uid="{00000000-0002-0000-0000-000000000000}">
      <formula1>$AQ$3:$AQ$3</formula1>
    </dataValidation>
  </dataValidations>
  <pageMargins left="0.31496062992125984" right="0.31496062992125984" top="0.74803149606299213" bottom="0.74803149606299213" header="0.31496062992125984" footer="0.31496062992125984"/>
  <pageSetup paperSize="9" scale="55" orientation="portrait" r:id="rId1"/>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workbookViewId="0">
      <selection activeCell="D20" sqref="D20"/>
    </sheetView>
  </sheetViews>
  <sheetFormatPr defaultRowHeight="15"/>
  <cols>
    <col min="1" max="14" width="9" style="1"/>
  </cols>
  <sheetData>
    <row r="1" spans="1:14">
      <c r="A1" s="1" t="s">
        <v>108</v>
      </c>
    </row>
    <row r="2" spans="1:14">
      <c r="B2" s="37">
        <v>1278</v>
      </c>
      <c r="C2" s="1" t="s">
        <v>5</v>
      </c>
    </row>
    <row r="4" spans="1:14">
      <c r="A4" s="1" t="s">
        <v>99</v>
      </c>
    </row>
    <row r="5" spans="1:14">
      <c r="B5" s="29" t="s">
        <v>25</v>
      </c>
      <c r="C5" s="29" t="s">
        <v>24</v>
      </c>
      <c r="D5" s="29" t="s">
        <v>96</v>
      </c>
      <c r="E5" s="29" t="s">
        <v>88</v>
      </c>
      <c r="F5" s="29" t="s">
        <v>95</v>
      </c>
      <c r="G5" s="29" t="s">
        <v>86</v>
      </c>
      <c r="H5" s="29" t="s">
        <v>85</v>
      </c>
      <c r="I5" s="29" t="s">
        <v>93</v>
      </c>
      <c r="J5" s="29" t="s">
        <v>98</v>
      </c>
      <c r="K5" s="29" t="s">
        <v>92</v>
      </c>
      <c r="L5" s="29" t="s">
        <v>81</v>
      </c>
      <c r="M5" s="29" t="s">
        <v>80</v>
      </c>
    </row>
    <row r="6" spans="1:14">
      <c r="B6" s="1">
        <v>3.9</v>
      </c>
      <c r="C6" s="1">
        <v>3.9</v>
      </c>
      <c r="D6" s="1">
        <v>3.29</v>
      </c>
      <c r="E6" s="1">
        <v>3.48</v>
      </c>
      <c r="F6" s="1">
        <v>3.76</v>
      </c>
      <c r="G6" s="1">
        <v>3.4</v>
      </c>
      <c r="H6" s="1">
        <v>3.2</v>
      </c>
      <c r="I6" s="1">
        <v>2.7</v>
      </c>
      <c r="J6" s="1">
        <v>2.65</v>
      </c>
      <c r="K6" s="1">
        <v>2.86</v>
      </c>
      <c r="L6" s="1">
        <v>3.28</v>
      </c>
      <c r="M6" s="1">
        <v>3.5</v>
      </c>
    </row>
    <row r="8" spans="1:14">
      <c r="A8" s="1" t="s">
        <v>97</v>
      </c>
    </row>
    <row r="9" spans="1:14">
      <c r="B9" s="29" t="s">
        <v>25</v>
      </c>
      <c r="C9" s="29" t="s">
        <v>24</v>
      </c>
      <c r="D9" s="29" t="s">
        <v>96</v>
      </c>
      <c r="E9" s="29" t="s">
        <v>88</v>
      </c>
      <c r="F9" s="29" t="s">
        <v>95</v>
      </c>
      <c r="G9" s="29" t="s">
        <v>86</v>
      </c>
      <c r="H9" s="29" t="s">
        <v>94</v>
      </c>
      <c r="I9" s="29" t="s">
        <v>93</v>
      </c>
      <c r="J9" s="29" t="s">
        <v>83</v>
      </c>
      <c r="K9" s="29" t="s">
        <v>92</v>
      </c>
      <c r="L9" s="29" t="s">
        <v>91</v>
      </c>
      <c r="M9" s="29" t="s">
        <v>80</v>
      </c>
    </row>
    <row r="10" spans="1:14">
      <c r="B10" s="29">
        <v>30</v>
      </c>
      <c r="C10" s="29">
        <v>31</v>
      </c>
      <c r="D10" s="29">
        <v>30</v>
      </c>
      <c r="E10" s="29">
        <v>31</v>
      </c>
      <c r="F10" s="29">
        <v>31</v>
      </c>
      <c r="G10" s="29">
        <v>30</v>
      </c>
      <c r="H10" s="29">
        <v>31</v>
      </c>
      <c r="I10" s="29">
        <v>30</v>
      </c>
      <c r="J10" s="29">
        <v>31</v>
      </c>
      <c r="K10" s="29">
        <v>31</v>
      </c>
      <c r="L10" s="29">
        <v>28</v>
      </c>
      <c r="M10" s="29">
        <v>31</v>
      </c>
    </row>
    <row r="11" spans="1:14">
      <c r="B11" s="29"/>
      <c r="C11" s="29"/>
      <c r="D11" s="29"/>
      <c r="E11" s="29"/>
      <c r="F11" s="29"/>
      <c r="G11" s="29"/>
      <c r="H11" s="29"/>
      <c r="I11" s="29"/>
      <c r="J11" s="29"/>
      <c r="K11" s="29"/>
      <c r="L11" s="29"/>
      <c r="M11" s="29"/>
    </row>
    <row r="12" spans="1:14">
      <c r="A12" s="1" t="s">
        <v>90</v>
      </c>
    </row>
    <row r="13" spans="1:14">
      <c r="B13" s="29" t="s">
        <v>25</v>
      </c>
      <c r="C13" s="29" t="s">
        <v>24</v>
      </c>
      <c r="D13" s="29" t="s">
        <v>89</v>
      </c>
      <c r="E13" s="29" t="s">
        <v>88</v>
      </c>
      <c r="F13" s="29" t="s">
        <v>87</v>
      </c>
      <c r="G13" s="29" t="s">
        <v>86</v>
      </c>
      <c r="H13" s="29" t="s">
        <v>85</v>
      </c>
      <c r="I13" s="29" t="s">
        <v>84</v>
      </c>
      <c r="J13" s="29" t="s">
        <v>83</v>
      </c>
      <c r="K13" s="29" t="s">
        <v>82</v>
      </c>
      <c r="L13" s="29" t="s">
        <v>81</v>
      </c>
      <c r="M13" s="29" t="s">
        <v>80</v>
      </c>
      <c r="N13" s="29" t="s">
        <v>110</v>
      </c>
    </row>
    <row r="14" spans="1:14">
      <c r="B14" s="36">
        <f t="shared" ref="B14:M14" si="0">B6*B10</f>
        <v>117</v>
      </c>
      <c r="C14" s="36">
        <f t="shared" si="0"/>
        <v>120.89999999999999</v>
      </c>
      <c r="D14" s="36">
        <f t="shared" si="0"/>
        <v>98.7</v>
      </c>
      <c r="E14" s="36">
        <f t="shared" si="0"/>
        <v>107.88</v>
      </c>
      <c r="F14" s="36">
        <f t="shared" si="0"/>
        <v>116.55999999999999</v>
      </c>
      <c r="G14" s="36">
        <f t="shared" si="0"/>
        <v>102</v>
      </c>
      <c r="H14" s="36">
        <f t="shared" si="0"/>
        <v>99.2</v>
      </c>
      <c r="I14" s="36">
        <f t="shared" si="0"/>
        <v>81</v>
      </c>
      <c r="J14" s="36">
        <f t="shared" si="0"/>
        <v>82.149999999999991</v>
      </c>
      <c r="K14" s="36">
        <f t="shared" si="0"/>
        <v>88.66</v>
      </c>
      <c r="L14" s="36">
        <f t="shared" si="0"/>
        <v>91.839999999999989</v>
      </c>
      <c r="M14" s="36">
        <f t="shared" si="0"/>
        <v>108.5</v>
      </c>
      <c r="N14" s="36">
        <f>SUM(B14:M14)</f>
        <v>1214.3899999999999</v>
      </c>
    </row>
    <row r="16" spans="1:14">
      <c r="A16" s="1" t="s">
        <v>79</v>
      </c>
    </row>
    <row r="17" spans="2:3">
      <c r="B17" s="36">
        <v>0.40600000000000003</v>
      </c>
      <c r="C17" s="35" t="s">
        <v>78</v>
      </c>
    </row>
  </sheetData>
  <phoneticPr fontId="3"/>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
  <sheetViews>
    <sheetView workbookViewId="0">
      <selection sqref="A1:XFD2"/>
    </sheetView>
  </sheetViews>
  <sheetFormatPr defaultRowHeight="13.2"/>
  <sheetData>
    <row r="1" spans="1:21" ht="66">
      <c r="A1" s="48" t="s">
        <v>136</v>
      </c>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row>
    <row r="2" spans="1:21">
      <c r="A2" s="48">
        <f>★様式第３号算出シート!F4</f>
        <v>0</v>
      </c>
      <c r="B2" s="48">
        <f>★様式第３号算出シート!F5</f>
        <v>0</v>
      </c>
      <c r="C2" s="48">
        <f>★様式第３号算出シート!F7</f>
        <v>0</v>
      </c>
      <c r="D2" s="48">
        <f>★様式第３号算出シート!F8</f>
        <v>0</v>
      </c>
      <c r="E2" s="48">
        <f>★様式第３号算出シート!C12</f>
        <v>0</v>
      </c>
      <c r="F2" s="48">
        <f>★様式第３号算出シート!C20</f>
        <v>0</v>
      </c>
      <c r="G2" s="48">
        <f>★様式第３号算出シート!C23</f>
        <v>0</v>
      </c>
      <c r="H2" s="49">
        <f>★様式第３号算出シート!AA28</f>
        <v>0</v>
      </c>
      <c r="I2" s="49">
        <f>★様式第３号算出シート!AA32</f>
        <v>0</v>
      </c>
      <c r="J2" s="49">
        <f>★様式第３号算出シート!AA36</f>
        <v>0</v>
      </c>
      <c r="K2" s="49">
        <f>★様式第３号算出シート!AA37</f>
        <v>0</v>
      </c>
      <c r="L2" s="49">
        <f>★様式第３号算出シート!AA40</f>
        <v>0</v>
      </c>
      <c r="M2" s="48">
        <f>★様式第３号算出シート!C42</f>
        <v>0</v>
      </c>
      <c r="N2" s="49">
        <f>★様式第３号算出シート!C44</f>
        <v>0</v>
      </c>
      <c r="O2" s="49">
        <f>★様式第３号算出シート!C46</f>
        <v>0</v>
      </c>
      <c r="P2" s="48" t="e">
        <f>★様式第３号算出シート!C50</f>
        <v>#DIV/0!</v>
      </c>
      <c r="Q2" s="48" t="e">
        <f>★様式第３号算出シート!C51</f>
        <v>#DIV/0!</v>
      </c>
      <c r="R2" s="48" t="e">
        <f>★様式第３号算出シート!C52</f>
        <v>#DIV/0!</v>
      </c>
      <c r="S2" s="48" t="e">
        <f>★様式第３号算出シート!O50</f>
        <v>#DIV/0!</v>
      </c>
      <c r="T2" s="48" t="e">
        <f>★様式第３号算出シート!O51</f>
        <v>#DIV/0!</v>
      </c>
      <c r="U2" s="48" t="e">
        <f>★様式第３号算出シート!O52</f>
        <v>#DIV/0!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★様式第３号算出シート</vt:lpstr>
      <vt:lpstr>MD</vt:lpstr>
      <vt:lpstr>Sheet1</vt:lpstr>
      <vt:lpstr>★様式第３号算出シート!Print_Area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dc:creator>
  <cp:lastModifiedBy>大澤　千会</cp:lastModifiedBy>
  <cp:lastPrinted>2022-05-26T00:32:19Z</cp:lastPrinted>
  <dcterms:created xsi:type="dcterms:W3CDTF">2022-02-28T05:35:39Z</dcterms:created>
  <dcterms:modified xsi:type="dcterms:W3CDTF">2025-02-03T02:38:07Z</dcterms:modified>
</cp:coreProperties>
</file>