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6・7月分\"/>
    </mc:Choice>
  </mc:AlternateContent>
  <xr:revisionPtr revIDLastSave="0" documentId="13_ncr:1_{FF04005F-9346-45A9-8B37-254A109B21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U9" i="5"/>
  <c r="U12" i="5" s="1"/>
  <c r="T12" i="5" s="1"/>
  <c r="S9" i="5"/>
  <c r="S11" i="5" s="1"/>
  <c r="Q9" i="5"/>
  <c r="Q12" i="5" s="1"/>
  <c r="P12" i="5" s="1"/>
  <c r="O9" i="5"/>
  <c r="O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U11" i="5"/>
  <c r="Y11" i="5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N11" i="5" l="1"/>
  <c r="R11" i="5"/>
  <c r="V11" i="5"/>
  <c r="X11" i="5"/>
  <c r="T11" i="5"/>
  <c r="P11" i="5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<sst xmlns="http://schemas.openxmlformats.org/spreadsheetml/2006/main" count="5454" uniqueCount="436">
  <si>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</si>
  <si>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</si>
  <si>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</si>
  <si>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</si>
  <si>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</si>
  <si>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</si>
  <si>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</si>
  <si>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</si>
  <si>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</si>
  <si>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</si>
  <si>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</si>
  <si>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</si>
  <si>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</si>
  <si>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</si>
  <si>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</si>
  <si>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</si>
  <si>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</si>
  <si>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</si>
  <si>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</si>
  <si>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</si>
  <si>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</si>
  <si>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</si>
  <si>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</si>
  <si>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</si>
  <si>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</si>
  <si>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</si>
  <si>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</si>
  <si>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</si>
  <si>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</si>
  <si>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</si>
  <si>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</si>
  <si>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</si>
  <si>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</si>
  <si>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</si>
  <si>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</si>
  <si>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</si>
  <si>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</si>
  <si>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</si>
  <si>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</si>
  <si>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</si>
  <si>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</si>
  <si>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</si>
  <si>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</si>
  <si>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</si>
  <si>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</si>
  <si>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</si>
  <si>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</si>
  <si>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</si>
  <si>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</si>
  <si>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</si>
  <si>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</si>
  <si>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</si>
  <si>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</si>
  <si>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</si>
  <si>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</si>
  <si>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</si>
  <si>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</si>
  <si>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</si>
  <si>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</si>
  <si>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</si>
  <si>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</si>
  <si>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</si>
  <si>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</si>
  <si>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</si>
  <si>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</si>
  <si>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</si>
  <si>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</si>
  <si>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</si>
  <si>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</si>
  <si>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</si>
  <si>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</si>
  <si>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</si>
  <si>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</si>
  <si>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</si>
  <si>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</si>
  <si>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</si>
  <si>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</si>
  <si>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</si>
  <si>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</si>
  <si>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</si>
  <si>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</si>
  <si>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</si>
  <si>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</si>
  <si>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</si>
  <si>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</si>
  <si>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</si>
  <si>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</si>
  <si>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</si>
  <si>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</si>
  <si>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</si>
  <si>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</si>
  <si>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</si>
  <si>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</si>
  <si>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</si>
  <si>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</si>
  <si>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</si>
  <si>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</si>
  <si>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</si>
  <si>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</si>
  <si>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</si>
  <si>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</si>
  <si>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</si>
  <si>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</si>
  <si>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</si>
  <si>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</si>
  <si>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</si>
  <si>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</si>
  <si>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</si>
  <si>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</si>
  <si>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</si>
  <si>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</si>
  <si>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</si>
  <si>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</si>
  <si>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</si>
  <si>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</si>
  <si>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</si>
  <si>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</si>
  <si>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</si>
  <si>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</si>
  <si>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</si>
  <si>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</si>
  <si>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</si>
  <si>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</si>
  <si>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</si>
  <si>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</si>
  <si>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</si>
  <si>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</si>
  <si>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</si>
  <si>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</si>
  <si>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</si>
  <si>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</si>
  <si>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</si>
  <si>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</si>
  <si>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</si>
  <si>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</si>
  <si>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</si>
  <si>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</si>
  <si>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</si>
  <si>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</si>
  <si>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</si>
  <si>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</si>
  <si>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</si>
  <si>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</si>
  <si>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</si>
  <si>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</si>
  <si>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</si>
  <si>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</si>
  <si>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</si>
  <si>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</si>
  <si>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</si>
  <si>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</si>
  <si>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</si>
  <si>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</si>
  <si>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</si>
  <si>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</si>
  <si>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</si>
  <si>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</si>
  <si>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</si>
  <si>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</si>
  <si>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</si>
  <si>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</si>
  <si>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</si>
  <si>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</si>
  <si>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</si>
  <si>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</si>
  <si>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</si>
  <si>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</si>
  <si>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</si>
  <si>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</si>
  <si>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</si>
  <si>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</si>
  <si>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</si>
  <si>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</si>
  <si>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</si>
  <si>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</si>
  <si>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</si>
  <si>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</si>
  <si>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</si>
  <si>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</si>
  <si>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</si>
  <si>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</si>
  <si>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</si>
  <si>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</si>
  <si>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</si>
  <si>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</si>
  <si>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</si>
  <si>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</si>
  <si>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</si>
  <si>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</si>
  <si>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</si>
  <si>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</si>
  <si>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</si>
  <si>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</si>
  <si>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</si>
  <si>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</si>
  <si>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</si>
  <si>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</si>
  <si>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</si>
  <si>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</si>
  <si>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</si>
  <si>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</si>
  <si>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</si>
  <si>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</si>
  <si>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</si>
  <si>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</si>
  <si>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</si>
  <si>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</si>
  <si>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</si>
  <si>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</si>
  <si>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</si>
  <si>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</si>
  <si>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</si>
  <si>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</si>
  <si>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</si>
  <si>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</si>
  <si>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</si>
  <si>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</si>
  <si>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</si>
  <si>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</si>
  <si>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</si>
  <si>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</si>
  <si>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</si>
  <si>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</si>
  <si>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</si>
  <si>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</si>
  <si>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</si>
  <si>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</si>
  <si>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</si>
  <si>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</si>
  <si>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</si>
  <si>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</si>
  <si>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</si>
  <si>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</si>
  <si>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</si>
  <si>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</si>
  <si>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</si>
  <si>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</si>
  <si>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</si>
  <si>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</si>
  <si>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</si>
  <si>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</si>
  <si>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</si>
  <si>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</si>
  <si>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</si>
  <si>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</si>
  <si>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</si>
  <si>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</si>
  <si>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</si>
  <si>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</si>
  <si>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</si>
  <si>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</si>
  <si>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</si>
  <si>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</si>
  <si>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</si>
  <si>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</si>
  <si>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</si>
  <si>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</si>
  <si>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</si>
  <si>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</si>
  <si>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</si>
  <si>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</si>
  <si>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</si>
  <si>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</si>
  <si>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</si>
  <si>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</si>
  <si>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</si>
  <si>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</si>
  <si>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</si>
  <si>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</si>
  <si>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</si>
  <si>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</si>
  <si>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</si>
  <si>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</si>
  <si>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</si>
  <si>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</si>
  <si>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</si>
  <si>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</si>
  <si>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</si>
  <si>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</si>
  <si>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</si>
  <si>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</si>
  <si>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</si>
  <si>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</si>
  <si>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</si>
  <si>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</si>
  <si>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</si>
  <si>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</si>
  <si>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</si>
  <si>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</si>
  <si>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</si>
  <si>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</si>
  <si>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</si>
  <si>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</si>
  <si>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</si>
  <si>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</si>
  <si>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</si>
  <si>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</si>
  <si>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</si>
  <si>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</si>
  <si>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</si>
  <si>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</si>
  <si>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</si>
  <si>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</si>
  <si>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</si>
  <si>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</si>
  <si>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</si>
  <si>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</si>
  <si>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</si>
  <si>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</si>
  <si>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</si>
  <si>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</si>
  <si>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</si>
  <si>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</si>
  <si>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</si>
  <si>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</si>
  <si>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</si>
  <si>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</si>
  <si>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</si>
  <si>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</si>
  <si>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</si>
  <si>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</si>
  <si>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</si>
  <si>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</si>
  <si>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</si>
  <si>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</si>
  <si>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</si>
  <si>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</si>
  <si>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</si>
  <si>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</si>
  <si>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</si>
  <si>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</si>
  <si>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</si>
  <si>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</si>
  <si>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</si>
  <si>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</si>
  <si>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</si>
  <si>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</si>
  <si>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</si>
  <si>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</si>
  <si>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</si>
  <si>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</si>
  <si>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</si>
  <si>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</si>
  <si>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</si>
  <si>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</si>
  <si>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</si>
  <si>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</si>
  <si>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</si>
  <si>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</si>
  <si>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</si>
  <si>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</si>
  <si>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</si>
  <si>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</si>
  <si>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</si>
  <si>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</si>
  <si>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</si>
  <si>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</si>
  <si>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</si>
  <si>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</si>
  <si>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</si>
  <si>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</si>
  <si>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</si>
  <si>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</si>
  <si>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</si>
  <si>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</si>
  <si>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</si>
  <si>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</si>
  <si>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</si>
  <si>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</si>
  <si>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</si>
  <si>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</si>
  <si>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</si>
  <si>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</si>
  <si>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</si>
  <si>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</si>
  <si>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</si>
  <si>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</si>
  <si>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</si>
  <si>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</si>
  <si>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</si>
  <si>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</si>
  <si>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</si>
  <si>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</si>
  <si>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</si>
  <si>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</si>
  <si>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</si>
  <si>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</si>
  <si>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</si>
  <si>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</si>
  <si>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</si>
  <si>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</si>
  <si>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</si>
  <si>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</si>
  <si>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</si>
  <si>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</si>
  <si>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</si>
  <si>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</si>
  <si>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</si>
  <si>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</si>
  <si>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</si>
  <si>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</si>
  <si>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</si>
  <si>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</si>
  <si>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</si>
  <si>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雨|曇</t>
  </si>
  <si>
    <t>曇|雨</t>
  </si>
  <si>
    <t>晴|曇</t>
  </si>
  <si>
    <t>晴</t>
  </si>
  <si>
    <t>曇|晴</t>
  </si>
  <si>
    <t>曇</t>
  </si>
  <si>
    <t>雨/曇</t>
  </si>
  <si>
    <t>晴|雨</t>
  </si>
  <si>
    <t>2024/07/04</t>
  </si>
  <si>
    <t>2024/07/01</t>
  </si>
  <si>
    <t>09:38</t>
  </si>
  <si>
    <t>09:47</t>
  </si>
  <si>
    <t>09:17</t>
  </si>
  <si>
    <t>10:19</t>
  </si>
  <si>
    <t>10:06</t>
  </si>
  <si>
    <t>10:16</t>
  </si>
  <si>
    <t>11:03</t>
  </si>
  <si>
    <t>10:00</t>
  </si>
  <si>
    <t>09:33</t>
  </si>
  <si>
    <t>10:40</t>
  </si>
  <si>
    <t>10:49</t>
  </si>
  <si>
    <t>0.004未満</t>
  </si>
  <si>
    <t>0.001未満</t>
  </si>
  <si>
    <t>0.05未満</t>
  </si>
  <si>
    <t>0.000001未満</t>
  </si>
  <si>
    <t>0.002未満</t>
  </si>
  <si>
    <t>0.2未満</t>
  </si>
  <si>
    <t>異常なし</t>
  </si>
  <si>
    <t>0.5未満</t>
  </si>
  <si>
    <t>0.1未満</t>
  </si>
  <si>
    <t>1未満</t>
  </si>
  <si>
    <t>雨|曇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</si>
</sst>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left" vertical="top" wrapText="1"/>
    </xf>
    <xf numFmtId="0" fontId="18" fillId="0" borderId="64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67" xfId="0" applyFont="1" applyBorder="1" applyAlignment="1">
      <alignment horizontal="left" vertical="top" wrapText="1"/>
    </xf>
    <xf numFmtId="0" fontId="19" fillId="0" borderId="70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2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74" xfId="0" applyFont="1" applyBorder="1" applyAlignment="1">
      <alignment horizontal="left" vertical="top"/>
    </xf>
    <xf numFmtId="0" fontId="18" fillId="0" borderId="75" xfId="0" applyFont="1" applyBorder="1" applyAlignment="1">
      <alignment horizontal="left" vertical="top"/>
    </xf>
    <xf numFmtId="0" fontId="18" fillId="0" borderId="76" xfId="0" applyFont="1" applyBorder="1" applyAlignment="1">
      <alignment horizontal="left" vertical="top" wrapText="1"/>
    </xf>
    <xf numFmtId="0" fontId="18" fillId="0" borderId="77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6">
        <v>45383</v>
      </c>
      <c r="B2" s="236"/>
      <c r="C2" s="237">
        <v>45474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8" t="s">
        <v>349</v>
      </c>
      <c r="E4" s="232" t="s">
        <v>353</v>
      </c>
      <c r="F4" s="226" t="s">
        <v>356</v>
      </c>
      <c r="G4" s="216" t="s">
        <v>359</v>
      </c>
      <c r="H4" s="218" t="s">
        <v>401</v>
      </c>
      <c r="I4" s="204" t="s">
        <v>374</v>
      </c>
      <c r="J4" s="232" t="s">
        <v>375</v>
      </c>
      <c r="K4" s="228" t="s">
        <v>376</v>
      </c>
      <c r="L4" s="226" t="s">
        <v>377</v>
      </c>
      <c r="M4" s="216" t="s">
        <v>378</v>
      </c>
      <c r="N4" s="218" t="s">
        <v>379</v>
      </c>
      <c r="O4" s="202"/>
      <c r="P4" s="22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9"/>
      <c r="E5" s="235"/>
      <c r="F5" s="227"/>
      <c r="G5" s="217"/>
      <c r="H5" s="219"/>
      <c r="I5" s="205"/>
      <c r="J5" s="205"/>
      <c r="K5" s="229"/>
      <c r="L5" s="227"/>
      <c r="M5" s="217"/>
      <c r="N5" s="219"/>
      <c r="O5" s="203"/>
      <c r="P5" s="22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0" t="s">
        <v>351</v>
      </c>
      <c r="E6" s="206" t="s">
        <v>354</v>
      </c>
      <c r="F6" s="206" t="s">
        <v>357</v>
      </c>
      <c r="G6" s="220" t="s">
        <v>360</v>
      </c>
      <c r="H6" s="222" t="s">
        <v>402</v>
      </c>
      <c r="I6" s="233" t="s">
        <v>380</v>
      </c>
      <c r="J6" s="233" t="s">
        <v>381</v>
      </c>
      <c r="K6" s="220" t="s">
        <v>382</v>
      </c>
      <c r="L6" s="206" t="s">
        <v>383</v>
      </c>
      <c r="M6" s="220" t="s">
        <v>384</v>
      </c>
      <c r="N6" s="222" t="s">
        <v>385</v>
      </c>
      <c r="O6" s="208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1"/>
      <c r="E7" s="207"/>
      <c r="F7" s="207"/>
      <c r="G7" s="221"/>
      <c r="H7" s="223"/>
      <c r="I7" s="234"/>
      <c r="J7" s="234"/>
      <c r="K7" s="221"/>
      <c r="L7" s="207"/>
      <c r="M7" s="221"/>
      <c r="N7" s="223"/>
      <c r="O7" s="209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413</v>
      </c>
      <c r="J9" s="152" t="s">
        <v>413</v>
      </c>
      <c r="K9" s="152" t="s">
        <v>413</v>
      </c>
      <c r="L9" s="152" t="s">
        <v>413</v>
      </c>
      <c r="M9" s="152" t="s">
        <v>413</v>
      </c>
      <c r="N9" s="185" t="s">
        <v>413</v>
      </c>
      <c r="O9" s="188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6" t="s">
        <v>419</v>
      </c>
      <c r="J10" s="68" t="s">
        <v>420</v>
      </c>
      <c r="K10" s="68" t="s">
        <v>421</v>
      </c>
      <c r="L10" s="68" t="s">
        <v>422</v>
      </c>
      <c r="M10" s="68" t="s">
        <v>423</v>
      </c>
      <c r="N10" s="115" t="s">
        <v>424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406</v>
      </c>
      <c r="E11" s="68" t="s">
        <v>406</v>
      </c>
      <c r="F11" s="68" t="s">
        <v>406</v>
      </c>
      <c r="G11" s="68" t="s">
        <v>406</v>
      </c>
      <c r="H11" s="68" t="s">
        <v>406</v>
      </c>
      <c r="I11" s="66" t="s">
        <v>404</v>
      </c>
      <c r="J11" s="68" t="s">
        <v>404</v>
      </c>
      <c r="K11" s="68" t="s">
        <v>404</v>
      </c>
      <c r="L11" s="68" t="s">
        <v>404</v>
      </c>
      <c r="M11" s="68" t="s">
        <v>404</v>
      </c>
      <c r="N11" s="115" t="s">
        <v>404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407</v>
      </c>
      <c r="E12" s="68" t="s">
        <v>407</v>
      </c>
      <c r="F12" s="68" t="s">
        <v>407</v>
      </c>
      <c r="G12" s="68" t="s">
        <v>407</v>
      </c>
      <c r="H12" s="68" t="s">
        <v>407</v>
      </c>
      <c r="I12" s="66" t="s">
        <v>435</v>
      </c>
      <c r="J12" s="68" t="s">
        <v>404</v>
      </c>
      <c r="K12" s="68" t="s">
        <v>404</v>
      </c>
      <c r="L12" s="68" t="s">
        <v>404</v>
      </c>
      <c r="M12" s="68" t="s">
        <v>404</v>
      </c>
      <c r="N12" s="115" t="s">
        <v>404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28.1</v>
      </c>
      <c r="E13" s="70">
        <v>31</v>
      </c>
      <c r="F13" s="70">
        <v>31.5</v>
      </c>
      <c r="G13" s="70">
        <v>29.8</v>
      </c>
      <c r="H13" s="70">
        <v>29.5</v>
      </c>
      <c r="I13" s="69">
        <v>22.8</v>
      </c>
      <c r="J13" s="70">
        <v>22.5</v>
      </c>
      <c r="K13" s="70">
        <v>21.8</v>
      </c>
      <c r="L13" s="70">
        <v>22.5</v>
      </c>
      <c r="M13" s="70">
        <v>21.5</v>
      </c>
      <c r="N13" s="186">
        <v>22.2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21.7</v>
      </c>
      <c r="E14" s="77">
        <v>21.6</v>
      </c>
      <c r="F14" s="77">
        <v>23.4</v>
      </c>
      <c r="G14" s="77">
        <v>20.100000000000001</v>
      </c>
      <c r="H14" s="77">
        <v>24</v>
      </c>
      <c r="I14" s="76">
        <v>18.100000000000001</v>
      </c>
      <c r="J14" s="77">
        <v>21.8</v>
      </c>
      <c r="K14" s="77">
        <v>17.100000000000001</v>
      </c>
      <c r="L14" s="77">
        <v>23.3</v>
      </c>
      <c r="M14" s="77">
        <v>15.5</v>
      </c>
      <c r="N14" s="187">
        <v>19.100000000000001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89">
        <v>0</v>
      </c>
      <c r="O16" s="196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0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1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2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2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2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2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425</v>
      </c>
      <c r="E24" s="96" t="s">
        <v>425</v>
      </c>
      <c r="F24" s="96" t="s">
        <v>425</v>
      </c>
      <c r="G24" s="96" t="s">
        <v>425</v>
      </c>
      <c r="H24" s="96" t="s">
        <v>425</v>
      </c>
      <c r="I24" s="96" t="s">
        <v>425</v>
      </c>
      <c r="J24" s="96" t="s">
        <v>425</v>
      </c>
      <c r="K24" s="96" t="s">
        <v>425</v>
      </c>
      <c r="L24" s="96" t="s">
        <v>425</v>
      </c>
      <c r="M24" s="96" t="s">
        <v>425</v>
      </c>
      <c r="N24" s="192" t="s">
        <v>425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426</v>
      </c>
      <c r="E25" s="96" t="s">
        <v>426</v>
      </c>
      <c r="F25" s="96" t="s">
        <v>426</v>
      </c>
      <c r="G25" s="96" t="s">
        <v>426</v>
      </c>
      <c r="H25" s="96" t="s">
        <v>426</v>
      </c>
      <c r="I25" s="96" t="s">
        <v>426</v>
      </c>
      <c r="J25" s="96" t="s">
        <v>426</v>
      </c>
      <c r="K25" s="96" t="s">
        <v>426</v>
      </c>
      <c r="L25" s="96" t="s">
        <v>426</v>
      </c>
      <c r="M25" s="96" t="s">
        <v>426</v>
      </c>
      <c r="N25" s="192" t="s">
        <v>426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0.28999999999999998</v>
      </c>
      <c r="E26" s="98">
        <v>0.28000000000000003</v>
      </c>
      <c r="F26" s="98">
        <v>0.26</v>
      </c>
      <c r="G26" s="98">
        <v>0.04</v>
      </c>
      <c r="H26" s="98">
        <v>0.04</v>
      </c>
      <c r="I26" s="98">
        <v>0.13</v>
      </c>
      <c r="J26" s="98">
        <v>0.11</v>
      </c>
      <c r="K26" s="98">
        <v>0.17</v>
      </c>
      <c r="L26" s="98">
        <v>0.18</v>
      </c>
      <c r="M26" s="98">
        <v>0.05</v>
      </c>
      <c r="N26" s="193">
        <v>0.05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 t="s">
        <v>427</v>
      </c>
      <c r="H27" s="98" t="s">
        <v>427</v>
      </c>
      <c r="I27" s="98" t="s">
        <v>427</v>
      </c>
      <c r="J27" s="98" t="s">
        <v>427</v>
      </c>
      <c r="K27" s="98" t="s">
        <v>427</v>
      </c>
      <c r="L27" s="98" t="s">
        <v>427</v>
      </c>
      <c r="M27" s="98" t="s">
        <v>427</v>
      </c>
      <c r="N27" s="193" t="s">
        <v>427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3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0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2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2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2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2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2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2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0.13</v>
      </c>
      <c r="E36" s="98">
        <v>0.12</v>
      </c>
      <c r="F36" s="98">
        <v>0.11</v>
      </c>
      <c r="G36" s="98">
        <v>0.09</v>
      </c>
      <c r="H36" s="98">
        <v>0.09</v>
      </c>
      <c r="I36" s="98">
        <v>0.15</v>
      </c>
      <c r="J36" s="98">
        <v>0.14000000000000001</v>
      </c>
      <c r="K36" s="98">
        <v>0.08</v>
      </c>
      <c r="L36" s="98">
        <v>7.0000000000000007E-2</v>
      </c>
      <c r="M36" s="98">
        <v>0.05</v>
      </c>
      <c r="N36" s="193" t="s">
        <v>427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2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2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2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2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426</v>
      </c>
      <c r="E41" s="96" t="s">
        <v>426</v>
      </c>
      <c r="F41" s="96" t="s">
        <v>426</v>
      </c>
      <c r="G41" s="96" t="s">
        <v>426</v>
      </c>
      <c r="H41" s="96" t="s">
        <v>426</v>
      </c>
      <c r="I41" s="96" t="s">
        <v>426</v>
      </c>
      <c r="J41" s="96" t="s">
        <v>426</v>
      </c>
      <c r="K41" s="96" t="s">
        <v>426</v>
      </c>
      <c r="L41" s="96" t="s">
        <v>426</v>
      </c>
      <c r="M41" s="96" t="s">
        <v>426</v>
      </c>
      <c r="N41" s="192" t="s">
        <v>426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2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2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2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2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2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2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3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3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2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6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2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4.9000000000000004</v>
      </c>
      <c r="E53" s="70">
        <v>4.0999999999999996</v>
      </c>
      <c r="F53" s="70">
        <v>4.4000000000000004</v>
      </c>
      <c r="G53" s="70">
        <v>4.0999999999999996</v>
      </c>
      <c r="H53" s="70">
        <v>4.5999999999999996</v>
      </c>
      <c r="I53" s="70">
        <v>8.6</v>
      </c>
      <c r="J53" s="70">
        <v>8.6</v>
      </c>
      <c r="K53" s="70">
        <v>3.3</v>
      </c>
      <c r="L53" s="70">
        <v>3.4</v>
      </c>
      <c r="M53" s="70">
        <v>2.6</v>
      </c>
      <c r="N53" s="186">
        <v>2.5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6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3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428</v>
      </c>
      <c r="E57" s="102" t="s">
        <v>428</v>
      </c>
      <c r="F57" s="102" t="s">
        <v>428</v>
      </c>
      <c r="G57" s="102" t="s">
        <v>428</v>
      </c>
      <c r="H57" s="102" t="s">
        <v>428</v>
      </c>
      <c r="I57" s="102" t="s">
        <v>428</v>
      </c>
      <c r="J57" s="102" t="s">
        <v>428</v>
      </c>
      <c r="K57" s="102" t="s">
        <v>428</v>
      </c>
      <c r="L57" s="102" t="s">
        <v>428</v>
      </c>
      <c r="M57" s="102" t="s">
        <v>428</v>
      </c>
      <c r="N57" s="194" t="s">
        <v>428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428</v>
      </c>
      <c r="E58" s="102" t="s">
        <v>428</v>
      </c>
      <c r="F58" s="102" t="s">
        <v>428</v>
      </c>
      <c r="G58" s="102" t="s">
        <v>428</v>
      </c>
      <c r="H58" s="102" t="s">
        <v>428</v>
      </c>
      <c r="I58" s="102" t="s">
        <v>428</v>
      </c>
      <c r="J58" s="102" t="s">
        <v>428</v>
      </c>
      <c r="K58" s="102" t="s">
        <v>428</v>
      </c>
      <c r="L58" s="102" t="s">
        <v>428</v>
      </c>
      <c r="M58" s="102" t="s">
        <v>428</v>
      </c>
      <c r="N58" s="194" t="s">
        <v>428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429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429</v>
      </c>
      <c r="N59" s="192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0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0.5</v>
      </c>
      <c r="E61" s="70">
        <v>0.5</v>
      </c>
      <c r="F61" s="70">
        <v>0.5</v>
      </c>
      <c r="G61" s="70">
        <v>0.4</v>
      </c>
      <c r="H61" s="70">
        <v>0.5</v>
      </c>
      <c r="I61" s="70">
        <v>0.3</v>
      </c>
      <c r="J61" s="70">
        <v>0.3</v>
      </c>
      <c r="K61" s="70">
        <v>0.3</v>
      </c>
      <c r="L61" s="70">
        <v>0.3</v>
      </c>
      <c r="M61" s="70" t="s">
        <v>430</v>
      </c>
      <c r="N61" s="186" t="s">
        <v>430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6.8</v>
      </c>
      <c r="E62" s="70">
        <v>6.9</v>
      </c>
      <c r="F62" s="70">
        <v>6.8</v>
      </c>
      <c r="G62" s="70">
        <v>7</v>
      </c>
      <c r="H62" s="70">
        <v>7.1</v>
      </c>
      <c r="I62" s="70">
        <v>7</v>
      </c>
      <c r="J62" s="70">
        <v>7.1</v>
      </c>
      <c r="K62" s="70">
        <v>7</v>
      </c>
      <c r="L62" s="70">
        <v>7</v>
      </c>
      <c r="M62" s="70">
        <v>6.4</v>
      </c>
      <c r="N62" s="186">
        <v>6.5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431</v>
      </c>
      <c r="E63" s="68" t="s">
        <v>431</v>
      </c>
      <c r="F63" s="68" t="s">
        <v>431</v>
      </c>
      <c r="G63" s="68" t="s">
        <v>431</v>
      </c>
      <c r="H63" s="68" t="s">
        <v>431</v>
      </c>
      <c r="I63" s="68" t="s">
        <v>431</v>
      </c>
      <c r="J63" s="68" t="s">
        <v>431</v>
      </c>
      <c r="K63" s="68" t="s">
        <v>431</v>
      </c>
      <c r="L63" s="68" t="s">
        <v>431</v>
      </c>
      <c r="M63" s="68" t="s">
        <v>431</v>
      </c>
      <c r="N63" s="115" t="s">
        <v>431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431</v>
      </c>
      <c r="E64" s="68" t="s">
        <v>431</v>
      </c>
      <c r="F64" s="68" t="s">
        <v>431</v>
      </c>
      <c r="G64" s="68" t="s">
        <v>431</v>
      </c>
      <c r="H64" s="68" t="s">
        <v>431</v>
      </c>
      <c r="I64" s="68" t="s">
        <v>431</v>
      </c>
      <c r="J64" s="68" t="s">
        <v>431</v>
      </c>
      <c r="K64" s="68" t="s">
        <v>431</v>
      </c>
      <c r="L64" s="68" t="s">
        <v>431</v>
      </c>
      <c r="M64" s="68" t="s">
        <v>431</v>
      </c>
      <c r="N64" s="115" t="s">
        <v>431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432</v>
      </c>
      <c r="E65" s="70" t="s">
        <v>432</v>
      </c>
      <c r="F65" s="70" t="s">
        <v>432</v>
      </c>
      <c r="G65" s="70" t="s">
        <v>432</v>
      </c>
      <c r="H65" s="70" t="s">
        <v>432</v>
      </c>
      <c r="I65" s="70" t="s">
        <v>432</v>
      </c>
      <c r="J65" s="70" t="s">
        <v>432</v>
      </c>
      <c r="K65" s="70" t="s">
        <v>432</v>
      </c>
      <c r="L65" s="70" t="s">
        <v>432</v>
      </c>
      <c r="M65" s="70" t="s">
        <v>432</v>
      </c>
      <c r="N65" s="186" t="s">
        <v>432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433</v>
      </c>
      <c r="E66" s="109" t="s">
        <v>433</v>
      </c>
      <c r="F66" s="109" t="s">
        <v>433</v>
      </c>
      <c r="G66" s="109" t="s">
        <v>433</v>
      </c>
      <c r="H66" s="109" t="s">
        <v>433</v>
      </c>
      <c r="I66" s="109" t="s">
        <v>433</v>
      </c>
      <c r="J66" s="109" t="s">
        <v>433</v>
      </c>
      <c r="K66" s="109" t="s">
        <v>433</v>
      </c>
      <c r="L66" s="109" t="s">
        <v>433</v>
      </c>
      <c r="M66" s="109" t="s">
        <v>433</v>
      </c>
      <c r="N66" s="195" t="s">
        <v>433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</row>
    <row r="67" spans="1:35" ht="11.1" customHeight="1" thickBot="1" x14ac:dyDescent="0.45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30">
        <v>45383</v>
      </c>
      <c r="B68" s="230"/>
      <c r="C68" s="231">
        <v>45474</v>
      </c>
      <c r="D68" s="231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2" t="s">
        <v>403</v>
      </c>
      <c r="O70" s="198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0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2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0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2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2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2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2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6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1</v>
      </c>
      <c r="F81" s="70">
        <v>0.8</v>
      </c>
      <c r="G81" s="70">
        <v>1</v>
      </c>
      <c r="H81" s="70">
        <v>0.4</v>
      </c>
      <c r="I81" s="70">
        <v>0.8</v>
      </c>
      <c r="J81" s="70">
        <v>0.4</v>
      </c>
      <c r="K81" s="70">
        <v>1</v>
      </c>
      <c r="L81" s="70">
        <v>0.6</v>
      </c>
      <c r="M81" s="70">
        <v>0.5</v>
      </c>
      <c r="N81" s="186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6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2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6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2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2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6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434</v>
      </c>
      <c r="E88" s="68" t="s">
        <v>434</v>
      </c>
      <c r="F88" s="68" t="s">
        <v>434</v>
      </c>
      <c r="G88" s="68" t="s">
        <v>434</v>
      </c>
      <c r="H88" s="68" t="s">
        <v>434</v>
      </c>
      <c r="I88" s="68" t="s">
        <v>434</v>
      </c>
      <c r="J88" s="68" t="s">
        <v>434</v>
      </c>
      <c r="K88" s="68" t="s">
        <v>434</v>
      </c>
      <c r="L88" s="68" t="s">
        <v>434</v>
      </c>
      <c r="M88" s="68" t="s">
        <v>434</v>
      </c>
      <c r="N88" s="115" t="s">
        <v>434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433</v>
      </c>
      <c r="E90" s="70" t="s">
        <v>433</v>
      </c>
      <c r="F90" s="70" t="s">
        <v>433</v>
      </c>
      <c r="G90" s="70" t="s">
        <v>433</v>
      </c>
      <c r="H90" s="70" t="s">
        <v>433</v>
      </c>
      <c r="I90" s="70" t="s">
        <v>433</v>
      </c>
      <c r="J90" s="70" t="s">
        <v>433</v>
      </c>
      <c r="K90" s="70" t="s">
        <v>433</v>
      </c>
      <c r="L90" s="70" t="s">
        <v>433</v>
      </c>
      <c r="M90" s="70" t="s">
        <v>433</v>
      </c>
      <c r="N90" s="186" t="s">
        <v>433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6.8</v>
      </c>
      <c r="E91" s="70">
        <v>6.9</v>
      </c>
      <c r="F91" s="70">
        <v>6.8</v>
      </c>
      <c r="G91" s="70">
        <v>7</v>
      </c>
      <c r="H91" s="70">
        <v>7.1</v>
      </c>
      <c r="I91" s="70">
        <v>7</v>
      </c>
      <c r="J91" s="70">
        <v>7.1</v>
      </c>
      <c r="K91" s="70">
        <v>7</v>
      </c>
      <c r="L91" s="70">
        <v>7</v>
      </c>
      <c r="M91" s="70">
        <v>6.4</v>
      </c>
      <c r="N91" s="186">
        <v>6.5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6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2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3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7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199" t="s">
        <v>403</v>
      </c>
      <c r="O98" s="20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6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364</v>
      </c>
      <c r="D100" s="70">
        <v>4.7</v>
      </c>
      <c r="E100" s="70">
        <v>4.5999999999999996</v>
      </c>
      <c r="F100" s="70">
        <v>4.5999999999999996</v>
      </c>
      <c r="G100" s="70">
        <v>3.2</v>
      </c>
      <c r="H100" s="70">
        <v>3.4</v>
      </c>
      <c r="I100" s="70">
        <v>5.2</v>
      </c>
      <c r="J100" s="70">
        <v>5</v>
      </c>
      <c r="K100" s="70">
        <v>2.9</v>
      </c>
      <c r="L100" s="70">
        <v>3.1</v>
      </c>
      <c r="M100" s="70">
        <v>6.4</v>
      </c>
      <c r="N100" s="186">
        <v>6.5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362</v>
      </c>
      <c r="D101" s="98">
        <v>0.28999999999999998</v>
      </c>
      <c r="E101" s="98">
        <v>0.28000000000000003</v>
      </c>
      <c r="F101" s="98">
        <v>0.26</v>
      </c>
      <c r="G101" s="98">
        <v>0.04</v>
      </c>
      <c r="H101" s="98">
        <v>0.04</v>
      </c>
      <c r="I101" s="98">
        <v>0.13</v>
      </c>
      <c r="J101" s="98">
        <v>0.11</v>
      </c>
      <c r="K101" s="98">
        <v>0.17</v>
      </c>
      <c r="L101" s="98">
        <v>0.18</v>
      </c>
      <c r="M101" s="98">
        <v>0.05</v>
      </c>
      <c r="N101" s="193">
        <v>0.05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0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30">
        <v>45383</v>
      </c>
      <c r="B130" s="230"/>
      <c r="C130" s="231">
        <v>45474</v>
      </c>
      <c r="D130" s="231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 x14ac:dyDescent="0.4"/>
  <sheetData>
    <row r="1" spans="1:35" x14ac:dyDescent="0.4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366</v>
      </c>
      <c r="AI3" s="177"/>
    </row>
    <row r="4" spans="1:35" ht="19.5" thickBot="1" x14ac:dyDescent="0.45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77"/>
    </row>
    <row r="5" spans="1:35" ht="19.5" thickBot="1" x14ac:dyDescent="0.45">
      <c r="A5" t="s">
        <v>184</v>
      </c>
      <c r="B5">
        <v>2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 x14ac:dyDescent="0.45">
      <c r="A6" t="s">
        <v>185</v>
      </c>
      <c r="AH6" s="178">
        <f>INDEX(C41:AG41,MATCH(MAX(C41:AG41)+1,C41:AG41,1))</f>
        <v>1</v>
      </c>
      <c r="AI6" s="178">
        <f>AH6*1</f>
        <v>1</v>
      </c>
    </row>
    <row r="7" spans="1:35" x14ac:dyDescent="0.4">
      <c r="A7" t="s">
        <v>186</v>
      </c>
      <c r="AH7" t="s">
        <v>367</v>
      </c>
    </row>
    <row r="8" spans="1:35" x14ac:dyDescent="0.4">
      <c r="A8" t="s">
        <v>187</v>
      </c>
      <c r="AH8" s="29" t="s">
        <v>403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 t="s">
        <v>404</v>
      </c>
      <c r="D35" s="1" t="s">
        <v>405</v>
      </c>
      <c r="E35" s="1" t="s">
        <v>406</v>
      </c>
      <c r="F35" s="1" t="s">
        <v>407</v>
      </c>
      <c r="G35" s="1" t="s">
        <v>407</v>
      </c>
      <c r="H35" s="1" t="s">
        <v>408</v>
      </c>
      <c r="I35" s="1" t="s">
        <v>407</v>
      </c>
      <c r="J35" s="1" t="s">
        <v>406</v>
      </c>
      <c r="K35" s="1" t="s">
        <v>409</v>
      </c>
      <c r="L35" s="1" t="s">
        <v>405</v>
      </c>
      <c r="M35" s="1" t="s">
        <v>405</v>
      </c>
      <c r="N35" s="1" t="s">
        <v>405</v>
      </c>
      <c r="O35" s="1" t="s">
        <v>409</v>
      </c>
      <c r="P35" s="1" t="s">
        <v>405</v>
      </c>
      <c r="Q35" s="1" t="s">
        <v>405</v>
      </c>
      <c r="R35" s="1" t="s">
        <v>405</v>
      </c>
      <c r="S35" s="1" t="s">
        <v>410</v>
      </c>
      <c r="T35" s="1" t="s">
        <v>406</v>
      </c>
      <c r="U35" s="1" t="s">
        <v>408</v>
      </c>
      <c r="V35" s="1" t="s">
        <v>406</v>
      </c>
      <c r="W35" s="1" t="s">
        <v>407</v>
      </c>
      <c r="X35" s="1" t="s">
        <v>407</v>
      </c>
      <c r="Y35" s="1" t="s">
        <v>406</v>
      </c>
      <c r="Z35" s="1" t="s">
        <v>408</v>
      </c>
      <c r="AA35" s="1" t="s">
        <v>411</v>
      </c>
      <c r="AB35" s="1" t="s">
        <v>406</v>
      </c>
      <c r="AC35" s="1" t="s">
        <v>406</v>
      </c>
      <c r="AD35" s="1" t="s">
        <v>406</v>
      </c>
      <c r="AE35" s="1" t="s">
        <v>407</v>
      </c>
      <c r="AF35" s="1" t="s">
        <v>407</v>
      </c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雨|曇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曇|雨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</v>
      </c>
      <c r="H37" s="2" t="str">
        <f t="shared" si="0"/>
        <v>曇|晴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曇</v>
      </c>
      <c r="L37" s="2" t="str">
        <f t="shared" si="0"/>
        <v>曇|雨</v>
      </c>
      <c r="M37" s="2" t="str">
        <f t="shared" si="0"/>
        <v>曇|雨</v>
      </c>
      <c r="N37" s="2" t="str">
        <f t="shared" si="0"/>
        <v>曇|雨</v>
      </c>
      <c r="O37" s="2" t="str">
        <f t="shared" si="0"/>
        <v>曇</v>
      </c>
      <c r="P37" s="2" t="str">
        <f t="shared" si="0"/>
        <v>曇|雨</v>
      </c>
      <c r="Q37" s="2" t="str">
        <f t="shared" si="0"/>
        <v>曇|雨</v>
      </c>
      <c r="R37" s="2" t="str">
        <f t="shared" si="0"/>
        <v>曇|雨</v>
      </c>
      <c r="S37" s="2" t="str">
        <f t="shared" si="0"/>
        <v>雨/曇</v>
      </c>
      <c r="T37" s="2" t="str">
        <f t="shared" si="0"/>
        <v>晴|曇</v>
      </c>
      <c r="U37" s="2" t="str">
        <f t="shared" si="0"/>
        <v>曇|晴</v>
      </c>
      <c r="V37" s="2" t="str">
        <f t="shared" si="0"/>
        <v>晴|曇</v>
      </c>
      <c r="W37" s="2" t="str">
        <f t="shared" si="0"/>
        <v>晴</v>
      </c>
      <c r="X37" s="2" t="str">
        <f t="shared" si="0"/>
        <v>晴</v>
      </c>
      <c r="Y37" s="2" t="str">
        <f t="shared" si="0"/>
        <v>晴|曇</v>
      </c>
      <c r="Z37" s="2" t="str">
        <f t="shared" si="0"/>
        <v>曇|晴</v>
      </c>
      <c r="AA37" s="2" t="str">
        <f t="shared" si="0"/>
        <v>晴|雨</v>
      </c>
      <c r="AB37" s="2" t="str">
        <f t="shared" si="0"/>
        <v>晴|曇</v>
      </c>
      <c r="AC37" s="2" t="str">
        <f t="shared" si="0"/>
        <v>晴|曇</v>
      </c>
      <c r="AD37" s="2" t="str">
        <f t="shared" si="0"/>
        <v>晴|曇</v>
      </c>
      <c r="AE37" s="2" t="str">
        <f t="shared" si="0"/>
        <v>晴</v>
      </c>
      <c r="AF37" s="2" t="str">
        <f t="shared" si="0"/>
        <v>晴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6"/>
      <c r="C41" s="2">
        <f>IF(C37="","",VLOOKUP(C37,変換!$B$31:$C$58,2,FALSE))</f>
        <v>24</v>
      </c>
      <c r="D41" s="2">
        <f>IF(D37="","",VLOOKUP(D37,変換!$B$31:$C$58,2,FALSE))</f>
        <v>21</v>
      </c>
      <c r="E41" s="2">
        <f>IF(E37="","",VLOOKUP(E37,変換!$B$31:$C$58,2,FALSE))</f>
        <v>17</v>
      </c>
      <c r="F41" s="2">
        <f>IF(F37="","",VLOOKUP(F37,変換!$B$31:$C$58,2,FALSE))</f>
        <v>1</v>
      </c>
      <c r="G41" s="2">
        <f>IF(G37="","",VLOOKUP(G37,変換!$B$31:$C$58,2,FALSE))</f>
        <v>1</v>
      </c>
      <c r="H41" s="2">
        <f>IF(H37="","",VLOOKUP(H37,変換!$B$31:$C$58,2,FALSE))</f>
        <v>20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2</v>
      </c>
      <c r="L41" s="2">
        <f>IF(L37="","",VLOOKUP(L37,変換!$B$31:$C$58,2,FALSE))</f>
        <v>21</v>
      </c>
      <c r="M41" s="2">
        <f>IF(M37="","",VLOOKUP(M37,変換!$B$31:$C$58,2,FALSE))</f>
        <v>21</v>
      </c>
      <c r="N41" s="2">
        <f>IF(N37="","",VLOOKUP(N37,変換!$B$31:$C$58,2,FALSE))</f>
        <v>21</v>
      </c>
      <c r="O41" s="2">
        <f>IF(O37="","",VLOOKUP(O37,変換!$B$31:$C$58,2,FALSE))</f>
        <v>2</v>
      </c>
      <c r="P41" s="2">
        <f>IF(P37="","",VLOOKUP(P37,変換!$B$31:$C$58,2,FALSE))</f>
        <v>21</v>
      </c>
      <c r="Q41" s="2">
        <f>IF(Q37="","",VLOOKUP(Q37,変換!$B$31:$C$58,2,FALSE))</f>
        <v>21</v>
      </c>
      <c r="R41" s="2">
        <f>IF(R37="","",VLOOKUP(R37,変換!$B$31:$C$58,2,FALSE))</f>
        <v>21</v>
      </c>
      <c r="S41" s="2">
        <f>IF(S37="","",VLOOKUP(S37,変換!$B$31:$C$58,2,FALSE))</f>
        <v>12</v>
      </c>
      <c r="T41" s="2">
        <f>IF(T37="","",VLOOKUP(T37,変換!$B$31:$C$58,2,FALSE))</f>
        <v>17</v>
      </c>
      <c r="U41" s="2">
        <f>IF(U37="","",VLOOKUP(U37,変換!$B$31:$C$58,2,FALSE))</f>
        <v>20</v>
      </c>
      <c r="V41" s="2">
        <f>IF(V37="","",VLOOKUP(V37,変換!$B$31:$C$58,2,FALSE))</f>
        <v>17</v>
      </c>
      <c r="W41" s="2">
        <f>IF(W37="","",VLOOKUP(W37,変換!$B$31:$C$58,2,FALSE))</f>
        <v>1</v>
      </c>
      <c r="X41" s="2">
        <f>IF(X37="","",VLOOKUP(X37,変換!$B$31:$C$58,2,FALSE))</f>
        <v>1</v>
      </c>
      <c r="Y41" s="2">
        <f>IF(Y37="","",VLOOKUP(Y37,変換!$B$31:$C$58,2,FALSE))</f>
        <v>17</v>
      </c>
      <c r="Z41" s="2">
        <f>IF(Z37="","",VLOOKUP(Z37,変換!$B$31:$C$58,2,FALSE))</f>
        <v>20</v>
      </c>
      <c r="AA41" s="2">
        <f>IF(AA37="","",VLOOKUP(AA37,変換!$B$31:$C$58,2,FALSE))</f>
        <v>18</v>
      </c>
      <c r="AB41" s="2">
        <f>IF(AB37="","",VLOOKUP(AB37,変換!$B$31:$C$58,2,FALSE))</f>
        <v>17</v>
      </c>
      <c r="AC41" s="2">
        <f>IF(AC37="","",VLOOKUP(AC37,変換!$B$31:$C$58,2,FALSE))</f>
        <v>17</v>
      </c>
      <c r="AD41" s="2">
        <f>IF(AD37="","",VLOOKUP(AD37,変換!$B$31:$C$58,2,FALSE))</f>
        <v>17</v>
      </c>
      <c r="AE41" s="2">
        <f>IF(AE37="","",VLOOKUP(AE37,変換!$B$31:$C$58,2,FALSE))</f>
        <v>1</v>
      </c>
      <c r="AF41" s="2">
        <f>IF(AF37="","",VLOOKUP(AF37,変換!$B$31:$C$58,2,FALSE))</f>
        <v>1</v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5" t="s">
        <v>368</v>
      </c>
      <c r="B30" s="265"/>
      <c r="C30" s="26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45474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50"/>
      <c r="B2" s="250"/>
      <c r="C2" s="237"/>
      <c r="D2" s="237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51" t="s">
        <v>350</v>
      </c>
      <c r="E4" s="252"/>
      <c r="F4" s="246" t="s">
        <v>352</v>
      </c>
      <c r="G4" s="247"/>
      <c r="H4" s="242" t="s">
        <v>355</v>
      </c>
      <c r="I4" s="243"/>
      <c r="J4" s="242" t="s">
        <v>358</v>
      </c>
      <c r="K4" s="243"/>
      <c r="L4" s="242" t="s">
        <v>400</v>
      </c>
      <c r="M4" s="243"/>
      <c r="N4" s="251" t="s">
        <v>393</v>
      </c>
      <c r="O4" s="252"/>
      <c r="P4" s="246" t="s">
        <v>394</v>
      </c>
      <c r="Q4" s="255"/>
      <c r="R4" s="246" t="s">
        <v>395</v>
      </c>
      <c r="S4" s="247"/>
      <c r="T4" s="242" t="s">
        <v>396</v>
      </c>
      <c r="U4" s="243"/>
      <c r="V4" s="242" t="s">
        <v>397</v>
      </c>
      <c r="W4" s="243"/>
      <c r="X4" s="242" t="s">
        <v>398</v>
      </c>
      <c r="Y4" s="243"/>
      <c r="Z4" s="246"/>
      <c r="AA4" s="255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53"/>
      <c r="E5" s="254"/>
      <c r="F5" s="248"/>
      <c r="G5" s="249"/>
      <c r="H5" s="244"/>
      <c r="I5" s="245"/>
      <c r="J5" s="244"/>
      <c r="K5" s="245"/>
      <c r="L5" s="244"/>
      <c r="M5" s="245"/>
      <c r="N5" s="253"/>
      <c r="O5" s="254"/>
      <c r="P5" s="248"/>
      <c r="Q5" s="256"/>
      <c r="R5" s="248"/>
      <c r="S5" s="249"/>
      <c r="T5" s="244"/>
      <c r="U5" s="245"/>
      <c r="V5" s="244"/>
      <c r="W5" s="245"/>
      <c r="X5" s="244"/>
      <c r="Y5" s="245"/>
      <c r="Z5" s="248"/>
      <c r="AA5" s="256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58"/>
      <c r="E6" s="43"/>
      <c r="F6" s="220"/>
      <c r="G6" s="43"/>
      <c r="H6" s="206"/>
      <c r="I6" s="43"/>
      <c r="J6" s="220"/>
      <c r="K6" s="43"/>
      <c r="L6" s="206"/>
      <c r="M6" s="43"/>
      <c r="N6" s="258"/>
      <c r="O6" s="43"/>
      <c r="P6" s="233"/>
      <c r="Q6" s="44"/>
      <c r="R6" s="220"/>
      <c r="S6" s="43"/>
      <c r="T6" s="206"/>
      <c r="U6" s="43"/>
      <c r="V6" s="220"/>
      <c r="W6" s="43"/>
      <c r="X6" s="206"/>
      <c r="Y6" s="43"/>
      <c r="Z6" s="233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59"/>
      <c r="E7" s="48" t="s">
        <v>124</v>
      </c>
      <c r="F7" s="221"/>
      <c r="G7" s="48" t="s">
        <v>124</v>
      </c>
      <c r="H7" s="207"/>
      <c r="I7" s="48" t="s">
        <v>124</v>
      </c>
      <c r="J7" s="221"/>
      <c r="K7" s="48" t="s">
        <v>124</v>
      </c>
      <c r="L7" s="207"/>
      <c r="M7" s="48" t="s">
        <v>124</v>
      </c>
      <c r="N7" s="259"/>
      <c r="O7" s="48" t="s">
        <v>124</v>
      </c>
      <c r="P7" s="234"/>
      <c r="Q7" s="49" t="s">
        <v>124</v>
      </c>
      <c r="R7" s="221"/>
      <c r="S7" s="48" t="s">
        <v>124</v>
      </c>
      <c r="T7" s="207"/>
      <c r="U7" s="48" t="s">
        <v>124</v>
      </c>
      <c r="V7" s="221"/>
      <c r="W7" s="48" t="s">
        <v>124</v>
      </c>
      <c r="X7" s="207"/>
      <c r="Y7" s="48" t="s">
        <v>124</v>
      </c>
      <c r="Z7" s="234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20240704</v>
      </c>
      <c r="E9" s="59" t="str">
        <f>IF(手入力!C3="",REPLACE(D9,5,0,"/"),REPLACE(手入力!C3,5,0,"/"))</f>
        <v>2024/0704</v>
      </c>
      <c r="F9" s="58">
        <v>20240704</v>
      </c>
      <c r="G9" s="59" t="str">
        <f>IF(手入力!D3="",REPLACE(F9,5,0,"/"),REPLACE(手入力!D3,5,0,"/"))</f>
        <v>2024/0704</v>
      </c>
      <c r="H9" s="58">
        <v>20240704</v>
      </c>
      <c r="I9" s="59" t="str">
        <f>IF(手入力!E3="",REPLACE(H9,5,0,"/"),REPLACE(手入力!E3,5,0,"/"))</f>
        <v>2024/0704</v>
      </c>
      <c r="J9" s="58">
        <v>20240704</v>
      </c>
      <c r="K9" s="59" t="str">
        <f>IF(手入力!F3="",REPLACE(J9,5,0,"/"),REPLACE(手入力!F3,5,0,"/"))</f>
        <v>2024/0704</v>
      </c>
      <c r="L9" s="58">
        <v>20240704</v>
      </c>
      <c r="M9" s="59" t="str">
        <f>IF(手入力!G3="",REPLACE(L9,5,0,"/"),REPLACE(手入力!G3,5,0,"/"))</f>
        <v>2024/0704</v>
      </c>
      <c r="N9" s="58">
        <v>20240701</v>
      </c>
      <c r="O9" s="59" t="str">
        <f>IF(手入力!H3="",REPLACE(N9,5,0,"/"),REPLACE(手入力!H3,5,0,"/"))</f>
        <v>2024/0701</v>
      </c>
      <c r="P9" s="58">
        <v>20240701</v>
      </c>
      <c r="Q9" s="59" t="str">
        <f>IF(手入力!I3="",REPLACE(P9,5,0,"/"),REPLACE(手入力!I3,5,0,"/"))</f>
        <v>2024/0701</v>
      </c>
      <c r="R9" s="58">
        <v>20240701</v>
      </c>
      <c r="S9" s="59" t="str">
        <f>IF(手入力!J3="",REPLACE(R9,5,0,"/"),REPLACE(手入力!J3,5,0,"/"))</f>
        <v>2024/0701</v>
      </c>
      <c r="T9" s="58">
        <v>20240701</v>
      </c>
      <c r="U9" s="59" t="str">
        <f>IF(手入力!K3="",REPLACE(T9,5,0,"/"),REPLACE(手入力!K3,5,0,"/"))</f>
        <v>2024/0701</v>
      </c>
      <c r="V9" s="58">
        <v>20240701</v>
      </c>
      <c r="W9" s="59" t="str">
        <f>IF(手入力!L3="",REPLACE(V9,5,0,"/"),REPLACE(手入力!L3,5,0,"/"))</f>
        <v>2024/0701</v>
      </c>
      <c r="X9" s="58">
        <v>20240701</v>
      </c>
      <c r="Y9" s="59" t="str">
        <f>IF(手入力!M3="",REPLACE(X9,5,0,"/"),REPLACE(手入力!M3,5,0,"/"))</f>
        <v>2024/0701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938</v>
      </c>
      <c r="E10" s="67" t="str">
        <f>TEXT(D10,"0000")</f>
        <v>0938</v>
      </c>
      <c r="F10" s="68">
        <v>947</v>
      </c>
      <c r="G10" s="67" t="str">
        <f>TEXT(F10,"0000")</f>
        <v>0947</v>
      </c>
      <c r="H10" s="68">
        <v>917</v>
      </c>
      <c r="I10" s="67" t="str">
        <f>TEXT(H10,"0000")</f>
        <v>0917</v>
      </c>
      <c r="J10" s="68">
        <v>1019</v>
      </c>
      <c r="K10" s="67" t="str">
        <f>TEXT(J10,"0000")</f>
        <v>1019</v>
      </c>
      <c r="L10" s="68">
        <v>1006</v>
      </c>
      <c r="M10" s="67" t="str">
        <f>TEXT(L10,"0000")</f>
        <v>1006</v>
      </c>
      <c r="N10" s="66">
        <v>1016</v>
      </c>
      <c r="O10" s="67" t="str">
        <f>TEXT(N10,"0000")</f>
        <v>1016</v>
      </c>
      <c r="P10" s="68">
        <v>1103</v>
      </c>
      <c r="Q10" s="67" t="str">
        <f>TEXT(P10,"0000")</f>
        <v>1103</v>
      </c>
      <c r="R10" s="68">
        <v>1000</v>
      </c>
      <c r="S10" s="67" t="str">
        <f>TEXT(R10,"0000")</f>
        <v>1000</v>
      </c>
      <c r="T10" s="68">
        <v>933</v>
      </c>
      <c r="U10" s="67" t="str">
        <f>TEXT(T10,"0000")</f>
        <v>0933</v>
      </c>
      <c r="V10" s="68">
        <v>1040</v>
      </c>
      <c r="W10" s="67" t="str">
        <f>TEXT(V10,"0000")</f>
        <v>1040</v>
      </c>
      <c r="X10" s="68">
        <v>1049</v>
      </c>
      <c r="Y10" s="67" t="str">
        <f>TEXT(X10,"0000")</f>
        <v>1049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3</v>
      </c>
      <c r="F11" s="68" t="str">
        <f>IF(F$9=0,"",HLOOKUP(G11,天気タグ!$B$3:$AG$39,35))</f>
        <v>晴|曇</v>
      </c>
      <c r="G11" s="68">
        <f>IF(G9=0,"",(RIGHT(G9,2))-1)</f>
        <v>3</v>
      </c>
      <c r="H11" s="68" t="str">
        <f>IF(H$9=0,"",HLOOKUP(I11,天気タグ!$B$3:$AG$39,35))</f>
        <v>晴|曇</v>
      </c>
      <c r="I11" s="68">
        <f>IF(I9=0,"",(RIGHT(I9,2))-1)</f>
        <v>3</v>
      </c>
      <c r="J11" s="68" t="str">
        <f>IF(J$9=0,"",HLOOKUP(K11,天気タグ!$B$3:$AG$39,35))</f>
        <v>晴|曇</v>
      </c>
      <c r="K11" s="68">
        <f>IF(K9=0,"",(RIGHT(K9,2))-1)</f>
        <v>3</v>
      </c>
      <c r="L11" s="68" t="str">
        <f>IF(L$9=0,"",HLOOKUP(M11,天気タグ!$B$3:$AG$39,35))</f>
        <v>晴|曇</v>
      </c>
      <c r="M11" s="68">
        <f>IF(M9=0,"",(RIGHT(M9,2))-1)</f>
        <v>3</v>
      </c>
      <c r="N11" s="68" t="str">
        <f>IF(N$9=0,"",HLOOKUP(O11,天気タグ!$B$3:$AG$39,35))</f>
        <v>曇</v>
      </c>
      <c r="O11" s="68">
        <f>IF(O9=0,"",(RIGHT(O9,2))-1)</f>
        <v>0</v>
      </c>
      <c r="P11" s="68" t="str">
        <f>IF(P$9=0,"",HLOOKUP(Q11,天気タグ!$B$3:$AG$39,35))</f>
        <v>曇</v>
      </c>
      <c r="Q11" s="68">
        <f>IF(Q9=0,"",(RIGHT(Q9,2))-1)</f>
        <v>0</v>
      </c>
      <c r="R11" s="68" t="str">
        <f>IF(R$9=0,"",HLOOKUP(S11,天気タグ!$B$3:$AG$39,35))</f>
        <v>曇</v>
      </c>
      <c r="S11" s="68">
        <f>IF(S9=0,"",(RIGHT(S9,2))-1)</f>
        <v>0</v>
      </c>
      <c r="T11" s="68" t="str">
        <f>IF(T$9=0,"",HLOOKUP(U11,天気タグ!$B$3:$AG$39,35))</f>
        <v>曇</v>
      </c>
      <c r="U11" s="68">
        <f>IF(U9=0,"",(RIGHT(U9,2))-1)</f>
        <v>0</v>
      </c>
      <c r="V11" s="68" t="str">
        <f>IF(V$9=0,"",HLOOKUP(W11,天気タグ!$B$3:$AG$39,35))</f>
        <v>曇</v>
      </c>
      <c r="W11" s="68">
        <f>IF(W9=0,"",(RIGHT(W9,2))-1)</f>
        <v>0</v>
      </c>
      <c r="X11" s="68" t="str">
        <f>IF(X$9=0,"",HLOOKUP(Y11,天気タグ!$B$3:$AG$39,35))</f>
        <v>曇</v>
      </c>
      <c r="Y11" s="68">
        <f>IF(Y9=0,"",(RIGHT(Y9,2))-1)</f>
        <v>0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4</v>
      </c>
      <c r="F12" s="68" t="str">
        <f>IF(F$9=0,"",HLOOKUP(G12,天気タグ!$B$3:$AG$39,35))</f>
        <v>晴</v>
      </c>
      <c r="G12" s="68">
        <f>IF(G9=0,"",RIGHT(G9,2)*1)</f>
        <v>4</v>
      </c>
      <c r="H12" s="68" t="str">
        <f>IF(H$9=0,"",HLOOKUP(I12,天気タグ!$B$3:$AG$39,35))</f>
        <v>晴</v>
      </c>
      <c r="I12" s="68">
        <f>IF(I9=0,"",RIGHT(I9,2)*1)</f>
        <v>4</v>
      </c>
      <c r="J12" s="68" t="str">
        <f>IF(J$9=0,"",HLOOKUP(K12,天気タグ!$B$3:$AG$39,35))</f>
        <v>晴</v>
      </c>
      <c r="K12" s="68">
        <f>IF(K9=0,"",RIGHT(K9,2)*1)</f>
        <v>4</v>
      </c>
      <c r="L12" s="68" t="str">
        <f>IF(L$9=0,"",HLOOKUP(M12,天気タグ!$B$3:$AG$39,35))</f>
        <v>晴</v>
      </c>
      <c r="M12" s="68">
        <f>IF(M9=0,"",RIGHT(M9,2)*1)</f>
        <v>4</v>
      </c>
      <c r="N12" s="68" t="str">
        <f>IF(N$9=0,"",HLOOKUP(O12,天気タグ!$B$3:$AG$39,35))</f>
        <v>雨|曇</v>
      </c>
      <c r="O12" s="68">
        <f>IF(O9=0,"",RIGHT(O9,2)*1)</f>
        <v>1</v>
      </c>
      <c r="P12" s="68" t="str">
        <f>IF(P$9=0,"",HLOOKUP(Q12,天気タグ!$B$3:$AG$39,35))</f>
        <v>雨|曇</v>
      </c>
      <c r="Q12" s="68">
        <f>IF(Q9=0,"",RIGHT(Q9,2)*1)</f>
        <v>1</v>
      </c>
      <c r="R12" s="68" t="str">
        <f>IF(R$9=0,"",HLOOKUP(S12,天気タグ!$B$3:$AG$39,35))</f>
        <v>雨|曇</v>
      </c>
      <c r="S12" s="68">
        <f>IF(S9=0,"",RIGHT(S9,2)*1)</f>
        <v>1</v>
      </c>
      <c r="T12" s="68" t="str">
        <f>IF(T$9=0,"",HLOOKUP(U12,天気タグ!$B$3:$AG$39,35))</f>
        <v>雨|曇</v>
      </c>
      <c r="U12" s="68">
        <f>IF(U9=0,"",RIGHT(U9,2)*1)</f>
        <v>1</v>
      </c>
      <c r="V12" s="68" t="str">
        <f>IF(V$9=0,"",HLOOKUP(W12,天気タグ!$B$3:$AG$39,35))</f>
        <v>雨|曇</v>
      </c>
      <c r="W12" s="68">
        <f>IF(W9=0,"",RIGHT(W9,2)*1)</f>
        <v>1</v>
      </c>
      <c r="X12" s="68" t="str">
        <f>IF(X$9=0,"",HLOOKUP(Y12,天気タグ!$B$3:$AG$39,35))</f>
        <v>雨|曇</v>
      </c>
      <c r="Y12" s="68">
        <f>IF(Y9=0,"",RIGHT(Y9,2)*1)</f>
        <v>1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28.1</v>
      </c>
      <c r="E13" s="70"/>
      <c r="F13" s="70">
        <v>31</v>
      </c>
      <c r="G13" s="68"/>
      <c r="H13" s="70">
        <v>31.5</v>
      </c>
      <c r="I13" s="70"/>
      <c r="J13" s="70">
        <v>29.8</v>
      </c>
      <c r="K13" s="70"/>
      <c r="L13" s="70">
        <v>29.5</v>
      </c>
      <c r="M13" s="70"/>
      <c r="N13" s="69">
        <v>22.8</v>
      </c>
      <c r="O13" s="70"/>
      <c r="P13" s="70">
        <v>22.5</v>
      </c>
      <c r="Q13" s="70"/>
      <c r="R13" s="70">
        <v>21.8</v>
      </c>
      <c r="S13" s="68"/>
      <c r="T13" s="70">
        <v>22.5</v>
      </c>
      <c r="U13" s="70"/>
      <c r="V13" s="70">
        <v>21.5</v>
      </c>
      <c r="W13" s="70"/>
      <c r="X13" s="70">
        <v>22.2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21.7</v>
      </c>
      <c r="E14" s="76"/>
      <c r="F14" s="77">
        <v>21.6</v>
      </c>
      <c r="G14" s="77"/>
      <c r="H14" s="77">
        <v>23.4</v>
      </c>
      <c r="I14" s="77"/>
      <c r="J14" s="77">
        <v>20.100000000000001</v>
      </c>
      <c r="K14" s="77"/>
      <c r="L14" s="77">
        <v>24</v>
      </c>
      <c r="M14" s="77"/>
      <c r="N14" s="76">
        <v>18.100000000000001</v>
      </c>
      <c r="O14" s="76"/>
      <c r="P14" s="77">
        <v>21.8</v>
      </c>
      <c r="Q14" s="77"/>
      <c r="R14" s="77">
        <v>17.100000000000001</v>
      </c>
      <c r="S14" s="77"/>
      <c r="T14" s="77">
        <v>23.3</v>
      </c>
      <c r="U14" s="77"/>
      <c r="V14" s="77">
        <v>15.5</v>
      </c>
      <c r="W14" s="77"/>
      <c r="X14" s="77">
        <v>19.100000000000001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68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>
        <v>0</v>
      </c>
      <c r="Q25" s="67">
        <f>P25/1000</f>
        <v>0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68">
        <v>0</v>
      </c>
      <c r="Y25" s="67">
        <f>X25/1000</f>
        <v>0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0.28999999999999998</v>
      </c>
      <c r="E26" s="98"/>
      <c r="F26" s="68">
        <v>0.28000000000000003</v>
      </c>
      <c r="G26" s="98"/>
      <c r="H26" s="68">
        <v>0.26</v>
      </c>
      <c r="I26" s="98"/>
      <c r="J26" s="68">
        <v>0.04</v>
      </c>
      <c r="K26" s="98"/>
      <c r="L26" s="68">
        <v>0.04</v>
      </c>
      <c r="M26" s="98"/>
      <c r="N26" s="97">
        <v>0.13</v>
      </c>
      <c r="O26" s="98"/>
      <c r="P26" s="98">
        <v>0.11</v>
      </c>
      <c r="Q26" s="98"/>
      <c r="R26" s="68">
        <v>0.17</v>
      </c>
      <c r="S26" s="98"/>
      <c r="T26" s="68">
        <v>0.18</v>
      </c>
      <c r="U26" s="98"/>
      <c r="V26" s="68">
        <v>0.05</v>
      </c>
      <c r="W26" s="98"/>
      <c r="X26" s="68">
        <v>0.05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0.13</v>
      </c>
      <c r="E36" s="98"/>
      <c r="F36" s="68">
        <v>0.12</v>
      </c>
      <c r="G36" s="98"/>
      <c r="H36" s="68">
        <v>0.11</v>
      </c>
      <c r="I36" s="98"/>
      <c r="J36" s="68">
        <v>0.09</v>
      </c>
      <c r="K36" s="98"/>
      <c r="L36" s="68">
        <v>0.09</v>
      </c>
      <c r="M36" s="98"/>
      <c r="N36" s="97">
        <v>0.15</v>
      </c>
      <c r="O36" s="98"/>
      <c r="P36" s="98">
        <v>0.14000000000000001</v>
      </c>
      <c r="Q36" s="98"/>
      <c r="R36" s="68">
        <v>0.08</v>
      </c>
      <c r="S36" s="98"/>
      <c r="T36" s="68">
        <v>7.0000000000000007E-2</v>
      </c>
      <c r="U36" s="98"/>
      <c r="V36" s="68">
        <v>0.05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>
        <v>0</v>
      </c>
      <c r="E41" s="96"/>
      <c r="F41" s="68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>
        <v>0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68">
        <v>0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4.9000000000000004</v>
      </c>
      <c r="E53" s="70"/>
      <c r="F53" s="68">
        <v>4.0999999999999996</v>
      </c>
      <c r="G53" s="70"/>
      <c r="H53" s="68">
        <v>4.4000000000000004</v>
      </c>
      <c r="I53" s="70"/>
      <c r="J53" s="68">
        <v>4.0999999999999996</v>
      </c>
      <c r="K53" s="70"/>
      <c r="L53" s="68">
        <v>4.5999999999999996</v>
      </c>
      <c r="M53" s="70"/>
      <c r="N53" s="69">
        <v>8.6</v>
      </c>
      <c r="O53" s="70"/>
      <c r="P53" s="70">
        <v>8.6</v>
      </c>
      <c r="Q53" s="70"/>
      <c r="R53" s="68">
        <v>3.3</v>
      </c>
      <c r="S53" s="70"/>
      <c r="T53" s="68">
        <v>3.4</v>
      </c>
      <c r="U53" s="70"/>
      <c r="V53" s="68">
        <v>2.6</v>
      </c>
      <c r="W53" s="70"/>
      <c r="X53" s="68">
        <v>2.5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68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101">
        <v>0</v>
      </c>
      <c r="O57" s="67">
        <f>N57/1000</f>
        <v>0</v>
      </c>
      <c r="P57" s="102">
        <v>0</v>
      </c>
      <c r="Q57" s="67">
        <f>P57/1000</f>
        <v>0</v>
      </c>
      <c r="R57" s="68">
        <v>0</v>
      </c>
      <c r="S57" s="67">
        <f>R57/1000</f>
        <v>0</v>
      </c>
      <c r="T57" s="68">
        <v>0</v>
      </c>
      <c r="U57" s="67">
        <f>T57/1000</f>
        <v>0</v>
      </c>
      <c r="V57" s="68">
        <v>0</v>
      </c>
      <c r="W57" s="67">
        <f>V57/1000</f>
        <v>0</v>
      </c>
      <c r="X57" s="68">
        <v>0</v>
      </c>
      <c r="Y57" s="67">
        <f>X57/1000</f>
        <v>0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68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101">
        <v>0</v>
      </c>
      <c r="O58" s="67">
        <f>N58/1000</f>
        <v>0</v>
      </c>
      <c r="P58" s="102">
        <v>0</v>
      </c>
      <c r="Q58" s="67">
        <f>P58/1000</f>
        <v>0</v>
      </c>
      <c r="R58" s="68">
        <v>0</v>
      </c>
      <c r="S58" s="67">
        <f>R58/1000</f>
        <v>0</v>
      </c>
      <c r="T58" s="68">
        <v>0</v>
      </c>
      <c r="U58" s="67">
        <f>T58/1000</f>
        <v>0</v>
      </c>
      <c r="V58" s="68">
        <v>0</v>
      </c>
      <c r="W58" s="67">
        <f>V58/1000</f>
        <v>0</v>
      </c>
      <c r="X58" s="68">
        <v>0</v>
      </c>
      <c r="Y58" s="67">
        <f>X58/1000</f>
        <v>0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>
        <v>0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>
        <v>0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0.5</v>
      </c>
      <c r="E61" s="70"/>
      <c r="F61" s="68">
        <v>0.5</v>
      </c>
      <c r="G61" s="70"/>
      <c r="H61" s="68">
        <v>0.5</v>
      </c>
      <c r="I61" s="70"/>
      <c r="J61" s="68">
        <v>0.4</v>
      </c>
      <c r="K61" s="70"/>
      <c r="L61" s="68">
        <v>0.5</v>
      </c>
      <c r="M61" s="70"/>
      <c r="N61" s="69">
        <v>0.3</v>
      </c>
      <c r="O61" s="70"/>
      <c r="P61" s="70">
        <v>0.3</v>
      </c>
      <c r="Q61" s="70"/>
      <c r="R61" s="68">
        <v>0.3</v>
      </c>
      <c r="S61" s="70"/>
      <c r="T61" s="68">
        <v>0.3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6.8</v>
      </c>
      <c r="E62" s="70"/>
      <c r="F62" s="68">
        <v>6.9</v>
      </c>
      <c r="G62" s="70"/>
      <c r="H62" s="68">
        <v>6.8</v>
      </c>
      <c r="I62" s="70"/>
      <c r="J62" s="68">
        <v>7</v>
      </c>
      <c r="K62" s="70"/>
      <c r="L62" s="68">
        <v>7.1</v>
      </c>
      <c r="M62" s="70"/>
      <c r="N62" s="69">
        <v>7</v>
      </c>
      <c r="O62" s="70"/>
      <c r="P62" s="70">
        <v>7.1</v>
      </c>
      <c r="Q62" s="70"/>
      <c r="R62" s="68">
        <v>7</v>
      </c>
      <c r="S62" s="70"/>
      <c r="T62" s="68">
        <v>7</v>
      </c>
      <c r="U62" s="70"/>
      <c r="V62" s="68">
        <v>6.4</v>
      </c>
      <c r="W62" s="70"/>
      <c r="X62" s="68">
        <v>6.5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7"/>
      <c r="B68" s="25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1</v>
      </c>
      <c r="G81" s="70"/>
      <c r="H81" s="70">
        <v>0.8</v>
      </c>
      <c r="I81" s="70"/>
      <c r="J81" s="70">
        <v>1</v>
      </c>
      <c r="K81" s="70"/>
      <c r="L81" s="70">
        <v>0.4</v>
      </c>
      <c r="M81" s="70"/>
      <c r="N81" s="69">
        <v>0.8</v>
      </c>
      <c r="O81" s="69"/>
      <c r="P81" s="70">
        <v>0.4</v>
      </c>
      <c r="Q81" s="70"/>
      <c r="R81" s="68">
        <v>1</v>
      </c>
      <c r="S81" s="70"/>
      <c r="T81" s="70">
        <v>0.6</v>
      </c>
      <c r="U81" s="70"/>
      <c r="V81" s="70">
        <v>0.5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>
        <v>0</v>
      </c>
      <c r="E88" s="66"/>
      <c r="F88" s="68">
        <v>0</v>
      </c>
      <c r="G88" s="68"/>
      <c r="H88" s="68">
        <v>0</v>
      </c>
      <c r="I88" s="68"/>
      <c r="J88" s="68">
        <v>0</v>
      </c>
      <c r="K88" s="68"/>
      <c r="L88" s="68">
        <v>0</v>
      </c>
      <c r="M88" s="68"/>
      <c r="N88" s="66">
        <v>0</v>
      </c>
      <c r="O88" s="66"/>
      <c r="P88" s="68">
        <v>0</v>
      </c>
      <c r="Q88" s="68"/>
      <c r="R88" s="68">
        <v>0</v>
      </c>
      <c r="S88" s="68"/>
      <c r="T88" s="68">
        <v>0</v>
      </c>
      <c r="U88" s="68"/>
      <c r="V88" s="68">
        <v>0</v>
      </c>
      <c r="W88" s="68"/>
      <c r="X88" s="68">
        <v>0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6.8</v>
      </c>
      <c r="E91" s="69"/>
      <c r="F91" s="68">
        <v>6.9</v>
      </c>
      <c r="G91" s="70"/>
      <c r="H91" s="70">
        <v>6.8</v>
      </c>
      <c r="I91" s="70"/>
      <c r="J91" s="70">
        <v>7</v>
      </c>
      <c r="K91" s="70"/>
      <c r="L91" s="70">
        <v>7.1</v>
      </c>
      <c r="M91" s="70"/>
      <c r="N91" s="69">
        <v>7</v>
      </c>
      <c r="O91" s="69"/>
      <c r="P91" s="70">
        <v>7.1</v>
      </c>
      <c r="Q91" s="70"/>
      <c r="R91" s="68">
        <v>7</v>
      </c>
      <c r="S91" s="70"/>
      <c r="T91" s="70">
        <v>7</v>
      </c>
      <c r="U91" s="70"/>
      <c r="V91" s="70">
        <v>6.4</v>
      </c>
      <c r="W91" s="70"/>
      <c r="X91" s="70">
        <v>6.5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4.7</v>
      </c>
      <c r="E100" s="69"/>
      <c r="F100" s="68">
        <v>4.5999999999999996</v>
      </c>
      <c r="G100" s="70"/>
      <c r="H100" s="70">
        <v>4.5999999999999996</v>
      </c>
      <c r="I100" s="70"/>
      <c r="J100" s="70">
        <v>3.2</v>
      </c>
      <c r="K100" s="70"/>
      <c r="L100" s="70">
        <v>3.4</v>
      </c>
      <c r="M100" s="70"/>
      <c r="N100" s="69">
        <v>5.2</v>
      </c>
      <c r="O100" s="69"/>
      <c r="P100" s="70">
        <v>5</v>
      </c>
      <c r="Q100" s="70"/>
      <c r="R100" s="68">
        <v>2.9</v>
      </c>
      <c r="S100" s="70"/>
      <c r="T100" s="70">
        <v>3.1</v>
      </c>
      <c r="U100" s="70"/>
      <c r="V100" s="70">
        <v>6.4</v>
      </c>
      <c r="W100" s="70"/>
      <c r="X100" s="70">
        <v>6.5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0.28999999999999998</v>
      </c>
      <c r="E101" s="69"/>
      <c r="F101" s="68">
        <v>0.28000000000000003</v>
      </c>
      <c r="G101" s="70"/>
      <c r="H101" s="70">
        <v>0.26</v>
      </c>
      <c r="I101" s="70"/>
      <c r="J101" s="70">
        <v>0.04</v>
      </c>
      <c r="K101" s="70"/>
      <c r="L101" s="70">
        <v>0.04</v>
      </c>
      <c r="M101" s="70"/>
      <c r="N101" s="69">
        <v>0.13</v>
      </c>
      <c r="O101" s="69"/>
      <c r="P101" s="70">
        <v>0.11</v>
      </c>
      <c r="Q101" s="70"/>
      <c r="R101" s="68">
        <v>0.17</v>
      </c>
      <c r="S101" s="70"/>
      <c r="T101" s="70">
        <v>0.18</v>
      </c>
      <c r="U101" s="70"/>
      <c r="V101" s="70">
        <v>0.05</v>
      </c>
      <c r="W101" s="70"/>
      <c r="X101" s="70">
        <v>0.05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7"/>
      <c r="B132" s="257"/>
      <c r="C132" s="231"/>
      <c r="D132" s="231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 x14ac:dyDescent="0.4">
      <c r="B1" s="183">
        <v>45474</v>
      </c>
      <c r="C1" t="s">
        <v>369</v>
      </c>
    </row>
    <row r="2" spans="1:13" x14ac:dyDescent="0.4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 x14ac:dyDescent="0.4">
      <c r="A3" t="s">
        <v>80</v>
      </c>
      <c r="B3" s="184">
        <v>45474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 x14ac:dyDescent="0.4">
      <c r="B4">
        <v>45475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 x14ac:dyDescent="0.4">
      <c r="B5">
        <v>45476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 x14ac:dyDescent="0.4">
      <c r="B6">
        <v>45477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 x14ac:dyDescent="0.4">
      <c r="B7">
        <v>45478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 x14ac:dyDescent="0.4">
      <c r="B8">
        <v>45479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 x14ac:dyDescent="0.4">
      <c r="B9">
        <v>45480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 x14ac:dyDescent="0.4">
      <c r="B10">
        <v>45481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 x14ac:dyDescent="0.4">
      <c r="B11">
        <v>45482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 x14ac:dyDescent="0.4">
      <c r="B12">
        <v>45483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 x14ac:dyDescent="0.4">
      <c r="B13">
        <v>45484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 x14ac:dyDescent="0.4">
      <c r="B14">
        <v>45485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 x14ac:dyDescent="0.4">
      <c r="B15">
        <v>45486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 x14ac:dyDescent="0.4">
      <c r="B16">
        <v>45487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 x14ac:dyDescent="0.4">
      <c r="B17">
        <v>45488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 x14ac:dyDescent="0.4">
      <c r="B18">
        <v>45489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 x14ac:dyDescent="0.4">
      <c r="B19">
        <v>45490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 x14ac:dyDescent="0.4">
      <c r="B20">
        <v>45491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 x14ac:dyDescent="0.4">
      <c r="B21">
        <v>45492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 x14ac:dyDescent="0.4">
      <c r="B22">
        <v>45493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 x14ac:dyDescent="0.4">
      <c r="B23">
        <v>45494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 x14ac:dyDescent="0.4">
      <c r="B24">
        <v>45495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 x14ac:dyDescent="0.4">
      <c r="B25">
        <v>45496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 x14ac:dyDescent="0.4">
      <c r="B26">
        <v>45497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 x14ac:dyDescent="0.4">
      <c r="B27">
        <v>45498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 x14ac:dyDescent="0.4">
      <c r="B28">
        <v>45499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 x14ac:dyDescent="0.4">
      <c r="B29">
        <v>45500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 x14ac:dyDescent="0.4">
      <c r="B30">
        <v>45501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 x14ac:dyDescent="0.4">
      <c r="B31">
        <v>45502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 x14ac:dyDescent="0.4">
      <c r="B32">
        <v>45503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 x14ac:dyDescent="0.4">
      <c r="B33">
        <v>45504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1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1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2024-09-02T01:56:34Z</cp:lastPrinted>
  <dcterms:created xsi:type="dcterms:W3CDTF">2020-11-06T01:25:08Z</dcterms:created>
  <dcterms:modified xsi:type="dcterms:W3CDTF">2024-10-08T07:44:02Z</dcterms:modified>
</cp:coreProperties>
</file>