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５月\0613出力\"/>
    </mc:Choice>
  </mc:AlternateContent>
  <xr:revisionPtr revIDLastSave="0" documentId="13_ncr:1_{F3720779-14BC-4ECF-AFBD-EC8ADF87E6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Y11" i="5"/>
  <c r="Q11" i="5"/>
  <c r="P11" i="5" s="1"/>
  <c r="O11" i="5"/>
  <c r="N11" i="5" s="1"/>
  <c r="M12" i="5" l="1"/>
  <c r="M11" i="5"/>
  <c r="K12" i="5"/>
  <c r="K11" i="5"/>
  <c r="I12" i="5"/>
  <c r="I11" i="5"/>
  <c r="G12" i="5"/>
  <c r="G11" i="5"/>
  <c r="K9" i="5"/>
  <c r="I9" i="5"/>
  <c r="G9" i="5"/>
  <c r="E9" i="5"/>
  <c r="E12" i="5" s="1"/>
  <c r="E11" i="5" l="1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X11" i="5"/>
  <c r="Z11" i="5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<sst xmlns="http://schemas.openxmlformats.org/spreadsheetml/2006/main" count="5399" uniqueCount="442">
  <si>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</si>
  <si>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</si>
  <si>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</si>
  <si>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</si>
  <si>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</si>
  <si>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</si>
  <si>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</si>
  <si>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</si>
  <si>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</si>
  <si>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</si>
  <si>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</si>
  <si>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</si>
  <si>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</si>
  <si>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</si>
  <si>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</si>
  <si>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</si>
  <si>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</si>
  <si>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</si>
  <si>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</si>
  <si>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</si>
  <si>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</si>
  <si>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</si>
  <si>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</si>
  <si>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</si>
  <si>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</si>
  <si>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</si>
  <si>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</si>
  <si>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</si>
  <si>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</si>
  <si>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</si>
  <si>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</si>
  <si>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</si>
  <si>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</si>
  <si>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</si>
  <si>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</si>
  <si>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</si>
  <si>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</si>
  <si>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</si>
  <si>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</si>
  <si>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</si>
  <si>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</si>
  <si>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</si>
  <si>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</si>
  <si>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</si>
  <si>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</si>
  <si>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</si>
  <si>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</si>
  <si>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</si>
  <si>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</si>
  <si>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</si>
  <si>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</si>
  <si>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</si>
  <si>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</si>
  <si>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</si>
  <si>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</si>
  <si>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</si>
  <si>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</si>
  <si>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</si>
  <si>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</si>
  <si>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</si>
  <si>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</si>
  <si>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</si>
  <si>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</si>
  <si>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</si>
  <si>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</si>
  <si>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</si>
  <si>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</si>
  <si>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</si>
  <si>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</si>
  <si>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</si>
  <si>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</si>
  <si>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</si>
  <si>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</si>
  <si>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</si>
  <si>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</si>
  <si>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</si>
  <si>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</si>
  <si>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</si>
  <si>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</si>
  <si>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</si>
  <si>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</si>
  <si>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</si>
  <si>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</si>
  <si>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</si>
  <si>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</si>
  <si>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</si>
  <si>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</si>
  <si>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</si>
  <si>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</si>
  <si>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</si>
  <si>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</si>
  <si>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</si>
  <si>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</si>
  <si>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</si>
  <si>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</si>
  <si>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</si>
  <si>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</si>
  <si>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</si>
  <si>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</si>
  <si>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</si>
  <si>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</si>
  <si>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</si>
  <si>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</si>
  <si>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</si>
  <si>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</si>
  <si>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</si>
  <si>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</si>
  <si>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</si>
  <si>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</si>
  <si>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</si>
  <si>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</si>
  <si>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</si>
  <si>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</si>
  <si>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</si>
  <si>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</si>
  <si>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</si>
  <si>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</si>
  <si>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</si>
  <si>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</si>
  <si>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</si>
  <si>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</si>
  <si>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</si>
  <si>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</si>
  <si>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</si>
  <si>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</si>
  <si>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</si>
  <si>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</si>
  <si>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</si>
  <si>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</si>
  <si>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</si>
  <si>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</si>
  <si>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</si>
  <si>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</si>
  <si>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</si>
  <si>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</si>
  <si>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</si>
  <si>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</si>
  <si>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</si>
  <si>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</si>
  <si>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</si>
  <si>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</si>
  <si>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</si>
  <si>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</si>
  <si>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</si>
  <si>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</si>
  <si>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</si>
  <si>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</si>
  <si>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</si>
  <si>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</si>
  <si>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</si>
  <si>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</si>
  <si>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</si>
  <si>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</si>
  <si>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</si>
  <si>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</si>
  <si>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</si>
  <si>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</si>
  <si>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</si>
  <si>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</si>
  <si>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</si>
  <si>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</si>
  <si>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</si>
  <si>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</si>
  <si>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</si>
  <si>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</si>
  <si>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</si>
  <si>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</si>
  <si>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</si>
  <si>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</si>
  <si>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</si>
  <si>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</si>
  <si>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</si>
  <si>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</si>
  <si>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</si>
  <si>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</si>
  <si>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</si>
  <si>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</si>
  <si>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</si>
  <si>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</si>
  <si>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</si>
  <si>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</si>
  <si>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</si>
  <si>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</si>
  <si>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</si>
  <si>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</si>
  <si>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</si>
  <si>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</si>
  <si>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</si>
  <si>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</si>
  <si>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</si>
  <si>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</si>
  <si>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</si>
  <si>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</si>
  <si>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</si>
  <si>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</si>
  <si>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</si>
  <si>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</si>
  <si>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</si>
  <si>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</si>
  <si>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</si>
  <si>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</si>
  <si>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</si>
  <si>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</si>
  <si>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</si>
  <si>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</si>
  <si>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</si>
  <si>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</si>
  <si>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</si>
  <si>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</si>
  <si>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</si>
  <si>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</si>
  <si>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</si>
  <si>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</si>
  <si>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</si>
  <si>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</si>
  <si>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</si>
  <si>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</si>
  <si>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</si>
  <si>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</si>
  <si>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</si>
  <si>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</si>
  <si>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</si>
  <si>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</si>
  <si>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</si>
  <si>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</si>
  <si>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</si>
  <si>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</si>
  <si>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</si>
  <si>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</si>
  <si>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</si>
  <si>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</si>
  <si>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</si>
  <si>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</si>
  <si>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</si>
  <si>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</si>
  <si>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</si>
  <si>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</si>
  <si>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</si>
  <si>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</si>
  <si>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</si>
  <si>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</si>
  <si>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</si>
  <si>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</si>
  <si>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</si>
  <si>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</si>
  <si>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</si>
  <si>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</si>
  <si>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</si>
  <si>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</si>
  <si>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</si>
  <si>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</si>
  <si>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</si>
  <si>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</si>
  <si>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</si>
  <si>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</si>
  <si>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</si>
  <si>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</si>
  <si>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</si>
  <si>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</si>
  <si>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</si>
  <si>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</si>
  <si>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</si>
  <si>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</si>
  <si>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</si>
  <si>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</si>
  <si>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</si>
  <si>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</si>
  <si>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</si>
  <si>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</si>
  <si>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</si>
  <si>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</si>
  <si>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</si>
  <si>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</si>
  <si>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</si>
  <si>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</si>
  <si>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</si>
  <si>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</si>
  <si>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</si>
  <si>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</si>
  <si>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</si>
  <si>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</si>
  <si>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</si>
  <si>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</si>
  <si>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</si>
  <si>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</si>
  <si>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</si>
  <si>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</si>
  <si>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</si>
  <si>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</si>
  <si>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</si>
  <si>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</si>
  <si>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</si>
  <si>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</si>
  <si>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</si>
  <si>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</si>
  <si>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</si>
  <si>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</si>
  <si>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</si>
  <si>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</si>
  <si>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</si>
  <si>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</si>
  <si>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</si>
  <si>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</si>
  <si>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</si>
  <si>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</si>
  <si>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</si>
  <si>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</si>
  <si>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</si>
  <si>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</si>
  <si>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</si>
  <si>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</si>
  <si>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</si>
  <si>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</si>
  <si>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</si>
  <si>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</si>
  <si>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</si>
  <si>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</si>
  <si>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</si>
  <si>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</si>
  <si>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</si>
  <si>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</si>
  <si>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</si>
  <si>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</si>
  <si>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</si>
  <si>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</si>
  <si>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</si>
  <si>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</si>
  <si>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</si>
  <si>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</si>
  <si>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</si>
  <si>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</si>
  <si>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</si>
  <si>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</si>
  <si>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</si>
  <si>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</si>
  <si>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</si>
  <si>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</si>
  <si>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</si>
  <si>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</si>
  <si>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</si>
  <si>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</si>
  <si>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</si>
  <si>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</si>
  <si>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</si>
  <si>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</si>
  <si>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</si>
  <si>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</si>
  <si>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</si>
  <si>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</si>
  <si>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</si>
  <si>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</si>
  <si>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</si>
  <si>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</si>
  <si>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</si>
  <si>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</si>
  <si>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</si>
  <si>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</si>
  <si>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</si>
  <si>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</si>
  <si>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</si>
  <si>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</si>
  <si>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</si>
  <si>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</si>
  <si>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</si>
  <si>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</si>
  <si>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</si>
  <si>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</si>
  <si>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</si>
  <si>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</si>
  <si>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</si>
  <si>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</si>
  <si>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</si>
  <si>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</si>
  <si>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</si>
  <si>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</si>
  <si>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</si>
  <si>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</si>
  <si>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</si>
  <si>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</si>
  <si>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</si>
  <si>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</si>
  <si>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</si>
  <si>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</si>
  <si>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</si>
  <si>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</si>
  <si>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</si>
  <si>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</si>
  <si>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</si>
  <si>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</si>
  <si>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</si>
  <si>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</si>
  <si>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</si>
  <si>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</si>
  <si>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</si>
  <si>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</si>
  <si>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</si>
  <si>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</si>
  <si>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</si>
  <si>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</si>
  <si>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</si>
  <si>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</si>
  <si>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</si>
  <si>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晴/曇</t>
  </si>
  <si>
    <t>雨/曇</t>
  </si>
  <si>
    <t>曇/晴</t>
  </si>
  <si>
    <t>雨|曇</t>
  </si>
  <si>
    <t>雨/晴</t>
  </si>
  <si>
    <t>晴</t>
  </si>
  <si>
    <t>曇/雨</t>
  </si>
  <si>
    <t>曇</t>
  </si>
  <si>
    <t>曇|晴</t>
  </si>
  <si>
    <t>曇|雨</t>
  </si>
  <si>
    <t>2025/05/14</t>
  </si>
  <si>
    <t>2025/05/01</t>
  </si>
  <si>
    <t>09:46</t>
  </si>
  <si>
    <t>10:12</t>
  </si>
  <si>
    <t>10:37</t>
  </si>
  <si>
    <t>09:21</t>
  </si>
  <si>
    <t>09:00</t>
  </si>
  <si>
    <t>10:36</t>
  </si>
  <si>
    <t>09:05</t>
  </si>
  <si>
    <t>10:08</t>
  </si>
  <si>
    <t>09:43</t>
  </si>
  <si>
    <t>09:37</t>
  </si>
  <si>
    <t>10:01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</si>
  <si>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</si>
  <si>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</si>
  <si>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</si>
  <si>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</si>
  <si>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</si>
  <si>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</si>
  <si>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</si>
  <si>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</si>
  <si>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</si>
  <si>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</si>
  <si>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</si>
  <si>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</si>
  <si>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</si>
  <si>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</si>
  <si>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</si>
  <si>
    <t>晴</t>
    <rPh sb="0" eb="1">
      <t>ハ</t>
    </rPh>
    <phoneticPr fontId="2"/>
  </si>
  <si>
    <t>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</si>
</sst>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4" width="12.58203125" style="32" customWidth="1"/>
    <col min="15" max="16" width="9.83203125" style="32" hidden="1" customWidth="1"/>
    <col min="17" max="33" width="5.58203125" style="31" hidden="1" customWidth="1"/>
    <col min="34" max="34" width="11.58203125" style="33" hidden="1" customWidth="1"/>
    <col min="35" max="35" width="3.082031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">
      <c r="A2" s="232">
        <v>45689</v>
      </c>
      <c r="B2" s="232"/>
      <c r="C2" s="233">
        <v>45778</v>
      </c>
      <c r="D2" s="233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10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5" customHeight="1">
      <c r="A4" s="35"/>
      <c r="B4" s="36"/>
      <c r="C4" s="37" t="s">
        <v>87</v>
      </c>
      <c r="D4" s="234" t="s">
        <v>350</v>
      </c>
      <c r="E4" s="226" t="s">
        <v>354</v>
      </c>
      <c r="F4" s="224" t="s">
        <v>356</v>
      </c>
      <c r="G4" s="206" t="s">
        <v>359</v>
      </c>
      <c r="H4" s="208" t="s">
        <v>362</v>
      </c>
      <c r="I4" s="206" t="s">
        <v>379</v>
      </c>
      <c r="J4" s="206" t="s">
        <v>384</v>
      </c>
      <c r="K4" s="208" t="s">
        <v>387</v>
      </c>
      <c r="L4" s="206" t="s">
        <v>390</v>
      </c>
      <c r="M4" s="216" t="s">
        <v>395</v>
      </c>
      <c r="N4" s="218" t="s">
        <v>396</v>
      </c>
      <c r="O4" s="230"/>
      <c r="P4" s="210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5" customHeight="1">
      <c r="A5" s="38"/>
      <c r="B5" s="39"/>
      <c r="C5" s="40"/>
      <c r="D5" s="235"/>
      <c r="E5" s="227"/>
      <c r="F5" s="225"/>
      <c r="G5" s="207"/>
      <c r="H5" s="209"/>
      <c r="I5" s="207"/>
      <c r="J5" s="207"/>
      <c r="K5" s="209"/>
      <c r="L5" s="207"/>
      <c r="M5" s="217"/>
      <c r="N5" s="219"/>
      <c r="O5" s="231"/>
      <c r="P5" s="21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5" customHeight="1">
      <c r="A6" s="38"/>
      <c r="B6" s="41"/>
      <c r="C6" s="42" t="s">
        <v>88</v>
      </c>
      <c r="D6" s="240" t="s">
        <v>349</v>
      </c>
      <c r="E6" s="242" t="s">
        <v>353</v>
      </c>
      <c r="F6" s="238" t="s">
        <v>357</v>
      </c>
      <c r="G6" s="236" t="s">
        <v>360</v>
      </c>
      <c r="H6" s="238" t="s">
        <v>363</v>
      </c>
      <c r="I6" s="236" t="s">
        <v>380</v>
      </c>
      <c r="J6" s="236" t="s">
        <v>386</v>
      </c>
      <c r="K6" s="204" t="s">
        <v>389</v>
      </c>
      <c r="L6" s="202" t="s">
        <v>400</v>
      </c>
      <c r="M6" s="220" t="s">
        <v>399</v>
      </c>
      <c r="N6" s="222" t="s">
        <v>398</v>
      </c>
      <c r="O6" s="212"/>
      <c r="P6" s="214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5" customHeight="1" thickBot="1">
      <c r="A7" s="45" t="s">
        <v>85</v>
      </c>
      <c r="B7" s="46" t="s">
        <v>86</v>
      </c>
      <c r="C7" s="47"/>
      <c r="D7" s="241"/>
      <c r="E7" s="243"/>
      <c r="F7" s="239"/>
      <c r="G7" s="237"/>
      <c r="H7" s="239"/>
      <c r="I7" s="237"/>
      <c r="J7" s="237"/>
      <c r="K7" s="205"/>
      <c r="L7" s="203"/>
      <c r="M7" s="221"/>
      <c r="N7" s="223"/>
      <c r="O7" s="213"/>
      <c r="P7" s="215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5" customHeight="1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412</v>
      </c>
      <c r="J9" s="152" t="s">
        <v>412</v>
      </c>
      <c r="K9" s="152" t="s">
        <v>412</v>
      </c>
      <c r="L9" s="152" t="s">
        <v>412</v>
      </c>
      <c r="M9" s="177" t="s">
        <v>413</v>
      </c>
      <c r="N9" s="191" t="s">
        <v>413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5" customHeight="1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8" t="s">
        <v>419</v>
      </c>
      <c r="J10" s="68" t="s">
        <v>420</v>
      </c>
      <c r="K10" s="68" t="s">
        <v>421</v>
      </c>
      <c r="L10" s="68" t="s">
        <v>422</v>
      </c>
      <c r="M10" s="115" t="s">
        <v>423</v>
      </c>
      <c r="N10" s="155" t="s">
        <v>424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5" customHeight="1">
      <c r="A11" s="63">
        <v>3</v>
      </c>
      <c r="B11" s="64" t="s">
        <v>82</v>
      </c>
      <c r="C11" s="65" t="s">
        <v>75</v>
      </c>
      <c r="D11" s="66" t="s">
        <v>402</v>
      </c>
      <c r="E11" s="68" t="s">
        <v>402</v>
      </c>
      <c r="F11" s="68" t="s">
        <v>402</v>
      </c>
      <c r="G11" s="68" t="s">
        <v>402</v>
      </c>
      <c r="H11" s="68" t="s">
        <v>402</v>
      </c>
      <c r="I11" s="68" t="s">
        <v>402</v>
      </c>
      <c r="J11" s="68" t="s">
        <v>402</v>
      </c>
      <c r="K11" s="68" t="s">
        <v>402</v>
      </c>
      <c r="L11" s="68" t="s">
        <v>402</v>
      </c>
      <c r="M11" s="115" t="s">
        <v>440</v>
      </c>
      <c r="N11" s="155" t="s">
        <v>441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5" customHeight="1">
      <c r="A12" s="63">
        <v>4</v>
      </c>
      <c r="B12" s="64" t="s">
        <v>83</v>
      </c>
      <c r="C12" s="65" t="s">
        <v>75</v>
      </c>
      <c r="D12" s="66" t="s">
        <v>407</v>
      </c>
      <c r="E12" s="68" t="s">
        <v>407</v>
      </c>
      <c r="F12" s="68" t="s">
        <v>407</v>
      </c>
      <c r="G12" s="68" t="s">
        <v>407</v>
      </c>
      <c r="H12" s="68" t="s">
        <v>407</v>
      </c>
      <c r="I12" s="68" t="s">
        <v>407</v>
      </c>
      <c r="J12" s="68" t="s">
        <v>407</v>
      </c>
      <c r="K12" s="68" t="s">
        <v>407</v>
      </c>
      <c r="L12" s="68" t="s">
        <v>407</v>
      </c>
      <c r="M12" s="115" t="s">
        <v>402</v>
      </c>
      <c r="N12" s="155" t="s">
        <v>402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5" customHeight="1">
      <c r="A13" s="63">
        <v>5</v>
      </c>
      <c r="B13" s="64" t="s">
        <v>44</v>
      </c>
      <c r="C13" s="65" t="s">
        <v>84</v>
      </c>
      <c r="D13" s="69">
        <v>18.899999999999999</v>
      </c>
      <c r="E13" s="70">
        <v>21.1</v>
      </c>
      <c r="F13" s="70">
        <v>19</v>
      </c>
      <c r="G13" s="70">
        <v>18.899999999999999</v>
      </c>
      <c r="H13" s="70">
        <v>20.9</v>
      </c>
      <c r="I13" s="70">
        <v>18.8</v>
      </c>
      <c r="J13" s="70">
        <v>21.2</v>
      </c>
      <c r="K13" s="70">
        <v>17.899999999999999</v>
      </c>
      <c r="L13" s="70">
        <v>20.7</v>
      </c>
      <c r="M13" s="178">
        <v>18.5</v>
      </c>
      <c r="N13" s="126">
        <v>21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5" customHeight="1" thickBot="1">
      <c r="A14" s="73">
        <v>6</v>
      </c>
      <c r="B14" s="74" t="s">
        <v>45</v>
      </c>
      <c r="C14" s="75" t="s">
        <v>84</v>
      </c>
      <c r="D14" s="76">
        <v>12.1</v>
      </c>
      <c r="E14" s="77">
        <v>18.3</v>
      </c>
      <c r="F14" s="77">
        <v>17.100000000000001</v>
      </c>
      <c r="G14" s="77">
        <v>16.899999999999999</v>
      </c>
      <c r="H14" s="77">
        <v>20.6</v>
      </c>
      <c r="I14" s="77">
        <v>12.4</v>
      </c>
      <c r="J14" s="77">
        <v>19.5</v>
      </c>
      <c r="K14" s="77">
        <v>13.8</v>
      </c>
      <c r="L14" s="77">
        <v>14.8</v>
      </c>
      <c r="M14" s="179">
        <v>17.399999999999999</v>
      </c>
      <c r="N14" s="156">
        <v>20.100000000000001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5" customHeight="1">
      <c r="A18" s="87">
        <v>3</v>
      </c>
      <c r="B18" s="64" t="s">
        <v>1</v>
      </c>
      <c r="C18" s="90" t="s">
        <v>78</v>
      </c>
      <c r="D18" s="92" t="s">
        <v>425</v>
      </c>
      <c r="E18" s="92" t="s">
        <v>425</v>
      </c>
      <c r="F18" s="92" t="s">
        <v>425</v>
      </c>
      <c r="G18" s="92" t="s">
        <v>425</v>
      </c>
      <c r="H18" s="92" t="s">
        <v>425</v>
      </c>
      <c r="I18" s="92" t="s">
        <v>425</v>
      </c>
      <c r="J18" s="92" t="s">
        <v>425</v>
      </c>
      <c r="K18" s="92" t="s">
        <v>425</v>
      </c>
      <c r="L18" s="92" t="s">
        <v>425</v>
      </c>
      <c r="M18" s="181" t="s">
        <v>425</v>
      </c>
      <c r="N18" s="193" t="s">
        <v>425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5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2" t="s">
        <v>401</v>
      </c>
      <c r="N19" s="194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5" customHeight="1">
      <c r="A20" s="87">
        <v>5</v>
      </c>
      <c r="B20" s="64" t="s">
        <v>3</v>
      </c>
      <c r="C20" s="90" t="s">
        <v>78</v>
      </c>
      <c r="D20" s="96" t="s">
        <v>426</v>
      </c>
      <c r="E20" s="96" t="s">
        <v>426</v>
      </c>
      <c r="F20" s="96" t="s">
        <v>426</v>
      </c>
      <c r="G20" s="96" t="s">
        <v>426</v>
      </c>
      <c r="H20" s="96" t="s">
        <v>426</v>
      </c>
      <c r="I20" s="96" t="s">
        <v>426</v>
      </c>
      <c r="J20" s="96" t="s">
        <v>426</v>
      </c>
      <c r="K20" s="96" t="s">
        <v>426</v>
      </c>
      <c r="L20" s="96" t="s">
        <v>426</v>
      </c>
      <c r="M20" s="183" t="s">
        <v>426</v>
      </c>
      <c r="N20" s="195" t="s">
        <v>426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5" customHeight="1">
      <c r="A21" s="87">
        <v>6</v>
      </c>
      <c r="B21" s="64" t="s">
        <v>4</v>
      </c>
      <c r="C21" s="90" t="s">
        <v>78</v>
      </c>
      <c r="D21" s="96" t="s">
        <v>426</v>
      </c>
      <c r="E21" s="96" t="s">
        <v>426</v>
      </c>
      <c r="F21" s="96" t="s">
        <v>426</v>
      </c>
      <c r="G21" s="96" t="s">
        <v>426</v>
      </c>
      <c r="H21" s="96" t="s">
        <v>426</v>
      </c>
      <c r="I21" s="96" t="s">
        <v>426</v>
      </c>
      <c r="J21" s="96" t="s">
        <v>426</v>
      </c>
      <c r="K21" s="96" t="s">
        <v>426</v>
      </c>
      <c r="L21" s="96" t="s">
        <v>426</v>
      </c>
      <c r="M21" s="183" t="s">
        <v>426</v>
      </c>
      <c r="N21" s="195" t="s">
        <v>426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5" customHeight="1">
      <c r="A22" s="87">
        <v>7</v>
      </c>
      <c r="B22" s="64" t="s">
        <v>5</v>
      </c>
      <c r="C22" s="90" t="s">
        <v>78</v>
      </c>
      <c r="D22" s="96" t="s">
        <v>426</v>
      </c>
      <c r="E22" s="96" t="s">
        <v>426</v>
      </c>
      <c r="F22" s="96" t="s">
        <v>426</v>
      </c>
      <c r="G22" s="96" t="s">
        <v>426</v>
      </c>
      <c r="H22" s="96" t="s">
        <v>426</v>
      </c>
      <c r="I22" s="96" t="s">
        <v>426</v>
      </c>
      <c r="J22" s="96" t="s">
        <v>426</v>
      </c>
      <c r="K22" s="96" t="s">
        <v>426</v>
      </c>
      <c r="L22" s="96" t="s">
        <v>426</v>
      </c>
      <c r="M22" s="183" t="s">
        <v>426</v>
      </c>
      <c r="N22" s="195" t="s">
        <v>426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5" customHeight="1">
      <c r="A23" s="87">
        <v>8</v>
      </c>
      <c r="B23" s="64" t="s">
        <v>6</v>
      </c>
      <c r="C23" s="90" t="s">
        <v>78</v>
      </c>
      <c r="D23" s="96" t="s">
        <v>427</v>
      </c>
      <c r="E23" s="96" t="s">
        <v>427</v>
      </c>
      <c r="F23" s="96" t="s">
        <v>427</v>
      </c>
      <c r="G23" s="96" t="s">
        <v>427</v>
      </c>
      <c r="H23" s="96" t="s">
        <v>427</v>
      </c>
      <c r="I23" s="96" t="s">
        <v>427</v>
      </c>
      <c r="J23" s="96" t="s">
        <v>427</v>
      </c>
      <c r="K23" s="96" t="s">
        <v>427</v>
      </c>
      <c r="L23" s="96" t="s">
        <v>427</v>
      </c>
      <c r="M23" s="183" t="s">
        <v>427</v>
      </c>
      <c r="N23" s="195" t="s">
        <v>427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5" customHeight="1">
      <c r="A24" s="87">
        <v>9</v>
      </c>
      <c r="B24" s="64" t="s">
        <v>7</v>
      </c>
      <c r="C24" s="90" t="s">
        <v>78</v>
      </c>
      <c r="D24" s="96" t="s">
        <v>428</v>
      </c>
      <c r="E24" s="96" t="s">
        <v>428</v>
      </c>
      <c r="F24" s="96" t="s">
        <v>428</v>
      </c>
      <c r="G24" s="96" t="s">
        <v>428</v>
      </c>
      <c r="H24" s="96" t="s">
        <v>428</v>
      </c>
      <c r="I24" s="96" t="s">
        <v>428</v>
      </c>
      <c r="J24" s="96" t="s">
        <v>428</v>
      </c>
      <c r="K24" s="96" t="s">
        <v>428</v>
      </c>
      <c r="L24" s="96" t="s">
        <v>428</v>
      </c>
      <c r="M24" s="183" t="s">
        <v>428</v>
      </c>
      <c r="N24" s="195" t="s">
        <v>428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5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183" t="s">
        <v>401</v>
      </c>
      <c r="N25" s="195" t="s">
        <v>401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5" customHeight="1">
      <c r="A26" s="87">
        <v>11</v>
      </c>
      <c r="B26" s="64" t="s">
        <v>9</v>
      </c>
      <c r="C26" s="90" t="s">
        <v>78</v>
      </c>
      <c r="D26" s="98">
        <v>0.11</v>
      </c>
      <c r="E26" s="98">
        <v>0.11</v>
      </c>
      <c r="F26" s="98">
        <v>0.11</v>
      </c>
      <c r="G26" s="98">
        <v>0.08</v>
      </c>
      <c r="H26" s="98">
        <v>7.0000000000000007E-2</v>
      </c>
      <c r="I26" s="98">
        <v>0.15</v>
      </c>
      <c r="J26" s="98">
        <v>0.16</v>
      </c>
      <c r="K26" s="98">
        <v>0.11</v>
      </c>
      <c r="L26" s="98">
        <v>0.11</v>
      </c>
      <c r="M26" s="184">
        <v>0.31</v>
      </c>
      <c r="N26" s="196">
        <v>0.45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5" customHeight="1">
      <c r="A27" s="87">
        <v>12</v>
      </c>
      <c r="B27" s="64" t="s">
        <v>10</v>
      </c>
      <c r="C27" s="90" t="s">
        <v>78</v>
      </c>
      <c r="D27" s="98" t="s">
        <v>429</v>
      </c>
      <c r="E27" s="98" t="s">
        <v>429</v>
      </c>
      <c r="F27" s="98" t="s">
        <v>429</v>
      </c>
      <c r="G27" s="98" t="s">
        <v>429</v>
      </c>
      <c r="H27" s="98" t="s">
        <v>429</v>
      </c>
      <c r="I27" s="98" t="s">
        <v>429</v>
      </c>
      <c r="J27" s="98" t="s">
        <v>429</v>
      </c>
      <c r="K27" s="98" t="s">
        <v>429</v>
      </c>
      <c r="L27" s="98" t="s">
        <v>429</v>
      </c>
      <c r="M27" s="184" t="s">
        <v>429</v>
      </c>
      <c r="N27" s="196">
        <v>0.06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5" customHeight="1">
      <c r="A28" s="87">
        <v>13</v>
      </c>
      <c r="B28" s="64" t="s">
        <v>11</v>
      </c>
      <c r="C28" s="90" t="s">
        <v>78</v>
      </c>
      <c r="D28" s="98" t="s">
        <v>430</v>
      </c>
      <c r="E28" s="98" t="s">
        <v>430</v>
      </c>
      <c r="F28" s="98" t="s">
        <v>430</v>
      </c>
      <c r="G28" s="98" t="s">
        <v>430</v>
      </c>
      <c r="H28" s="98" t="s">
        <v>430</v>
      </c>
      <c r="I28" s="98" t="s">
        <v>430</v>
      </c>
      <c r="J28" s="98" t="s">
        <v>430</v>
      </c>
      <c r="K28" s="98" t="s">
        <v>430</v>
      </c>
      <c r="L28" s="98" t="s">
        <v>430</v>
      </c>
      <c r="M28" s="184" t="s">
        <v>430</v>
      </c>
      <c r="N28" s="196" t="s">
        <v>430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5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 t="s">
        <v>401</v>
      </c>
      <c r="K29" s="92" t="s">
        <v>401</v>
      </c>
      <c r="L29" s="92" t="s">
        <v>401</v>
      </c>
      <c r="M29" s="181" t="s">
        <v>401</v>
      </c>
      <c r="N29" s="193" t="s">
        <v>401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5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 t="s">
        <v>401</v>
      </c>
      <c r="K30" s="96" t="s">
        <v>401</v>
      </c>
      <c r="L30" s="96" t="s">
        <v>401</v>
      </c>
      <c r="M30" s="183" t="s">
        <v>401</v>
      </c>
      <c r="N30" s="195" t="s">
        <v>401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5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 t="s">
        <v>401</v>
      </c>
      <c r="K31" s="96" t="s">
        <v>401</v>
      </c>
      <c r="L31" s="96" t="s">
        <v>401</v>
      </c>
      <c r="M31" s="183" t="s">
        <v>401</v>
      </c>
      <c r="N31" s="195" t="s">
        <v>401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5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 t="s">
        <v>401</v>
      </c>
      <c r="K32" s="96" t="s">
        <v>401</v>
      </c>
      <c r="L32" s="96" t="s">
        <v>401</v>
      </c>
      <c r="M32" s="183" t="s">
        <v>401</v>
      </c>
      <c r="N32" s="195" t="s">
        <v>401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5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 t="s">
        <v>401</v>
      </c>
      <c r="K33" s="96" t="s">
        <v>401</v>
      </c>
      <c r="L33" s="96" t="s">
        <v>401</v>
      </c>
      <c r="M33" s="183" t="s">
        <v>401</v>
      </c>
      <c r="N33" s="195" t="s">
        <v>401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5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 t="s">
        <v>401</v>
      </c>
      <c r="K34" s="96" t="s">
        <v>401</v>
      </c>
      <c r="L34" s="96" t="s">
        <v>401</v>
      </c>
      <c r="M34" s="183" t="s">
        <v>401</v>
      </c>
      <c r="N34" s="195" t="s">
        <v>401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5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 t="s">
        <v>401</v>
      </c>
      <c r="K35" s="96" t="s">
        <v>401</v>
      </c>
      <c r="L35" s="96" t="s">
        <v>401</v>
      </c>
      <c r="M35" s="183" t="s">
        <v>401</v>
      </c>
      <c r="N35" s="195" t="s">
        <v>401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5" customHeight="1">
      <c r="A36" s="87">
        <v>21</v>
      </c>
      <c r="B36" s="64" t="s">
        <v>17</v>
      </c>
      <c r="C36" s="90" t="s">
        <v>78</v>
      </c>
      <c r="D36" s="98" t="s">
        <v>429</v>
      </c>
      <c r="E36" s="98" t="s">
        <v>429</v>
      </c>
      <c r="F36" s="98" t="s">
        <v>429</v>
      </c>
      <c r="G36" s="98" t="s">
        <v>429</v>
      </c>
      <c r="H36" s="98" t="s">
        <v>429</v>
      </c>
      <c r="I36" s="98" t="s">
        <v>429</v>
      </c>
      <c r="J36" s="98" t="s">
        <v>429</v>
      </c>
      <c r="K36" s="98" t="s">
        <v>429</v>
      </c>
      <c r="L36" s="98">
        <v>0.06</v>
      </c>
      <c r="M36" s="184">
        <v>0.09</v>
      </c>
      <c r="N36" s="196" t="s">
        <v>429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5" customHeight="1">
      <c r="A37" s="87">
        <v>22</v>
      </c>
      <c r="B37" s="64" t="s">
        <v>18</v>
      </c>
      <c r="C37" s="90" t="s">
        <v>78</v>
      </c>
      <c r="D37" s="96" t="s">
        <v>431</v>
      </c>
      <c r="E37" s="96" t="s">
        <v>431</v>
      </c>
      <c r="F37" s="96" t="s">
        <v>431</v>
      </c>
      <c r="G37" s="96" t="s">
        <v>431</v>
      </c>
      <c r="H37" s="96" t="s">
        <v>431</v>
      </c>
      <c r="I37" s="96" t="s">
        <v>431</v>
      </c>
      <c r="J37" s="96" t="s">
        <v>431</v>
      </c>
      <c r="K37" s="96" t="s">
        <v>431</v>
      </c>
      <c r="L37" s="96" t="s">
        <v>431</v>
      </c>
      <c r="M37" s="183" t="s">
        <v>431</v>
      </c>
      <c r="N37" s="195" t="s">
        <v>431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5" customHeight="1">
      <c r="A38" s="87">
        <v>23</v>
      </c>
      <c r="B38" s="64" t="s">
        <v>19</v>
      </c>
      <c r="C38" s="90" t="s">
        <v>78</v>
      </c>
      <c r="D38" s="96" t="s">
        <v>401</v>
      </c>
      <c r="E38" s="96" t="s">
        <v>401</v>
      </c>
      <c r="F38" s="96" t="s">
        <v>401</v>
      </c>
      <c r="G38" s="96" t="s">
        <v>401</v>
      </c>
      <c r="H38" s="96" t="s">
        <v>401</v>
      </c>
      <c r="I38" s="96" t="s">
        <v>401</v>
      </c>
      <c r="J38" s="96" t="s">
        <v>401</v>
      </c>
      <c r="K38" s="96" t="s">
        <v>401</v>
      </c>
      <c r="L38" s="96" t="s">
        <v>401</v>
      </c>
      <c r="M38" s="183" t="s">
        <v>401</v>
      </c>
      <c r="N38" s="195" t="s">
        <v>401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5" customHeight="1">
      <c r="A39" s="87">
        <v>24</v>
      </c>
      <c r="B39" s="64" t="s">
        <v>20</v>
      </c>
      <c r="C39" s="90" t="s">
        <v>78</v>
      </c>
      <c r="D39" s="96">
        <v>3.0000000000000001E-3</v>
      </c>
      <c r="E39" s="96">
        <v>8.0000000000000002E-3</v>
      </c>
      <c r="F39" s="96">
        <v>0.01</v>
      </c>
      <c r="G39" s="96">
        <v>4.0000000000000001E-3</v>
      </c>
      <c r="H39" s="96">
        <v>5.0000000000000001E-3</v>
      </c>
      <c r="I39" s="96">
        <v>2E-3</v>
      </c>
      <c r="J39" s="96">
        <v>3.0000000000000001E-3</v>
      </c>
      <c r="K39" s="96">
        <v>5.0000000000000001E-3</v>
      </c>
      <c r="L39" s="96">
        <v>1.2999999999999999E-2</v>
      </c>
      <c r="M39" s="183">
        <v>8.0000000000000002E-3</v>
      </c>
      <c r="N39" s="195" t="s">
        <v>431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5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 t="s">
        <v>401</v>
      </c>
      <c r="K40" s="96" t="s">
        <v>401</v>
      </c>
      <c r="L40" s="96" t="s">
        <v>401</v>
      </c>
      <c r="M40" s="183" t="s">
        <v>401</v>
      </c>
      <c r="N40" s="195" t="s">
        <v>401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5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183" t="s">
        <v>401</v>
      </c>
      <c r="N41" s="195" t="s">
        <v>401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5" customHeight="1">
      <c r="A42" s="87">
        <v>27</v>
      </c>
      <c r="B42" s="64" t="s">
        <v>23</v>
      </c>
      <c r="C42" s="90" t="s">
        <v>78</v>
      </c>
      <c r="D42" s="96" t="s">
        <v>401</v>
      </c>
      <c r="E42" s="96" t="s">
        <v>401</v>
      </c>
      <c r="F42" s="96" t="s">
        <v>401</v>
      </c>
      <c r="G42" s="96" t="s">
        <v>401</v>
      </c>
      <c r="H42" s="96" t="s">
        <v>401</v>
      </c>
      <c r="I42" s="96" t="s">
        <v>401</v>
      </c>
      <c r="J42" s="96" t="s">
        <v>401</v>
      </c>
      <c r="K42" s="96" t="s">
        <v>401</v>
      </c>
      <c r="L42" s="96" t="s">
        <v>401</v>
      </c>
      <c r="M42" s="183" t="s">
        <v>401</v>
      </c>
      <c r="N42" s="195" t="s">
        <v>401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5" customHeight="1">
      <c r="A43" s="87">
        <v>28</v>
      </c>
      <c r="B43" s="64" t="s">
        <v>24</v>
      </c>
      <c r="C43" s="90" t="s">
        <v>78</v>
      </c>
      <c r="D43" s="96">
        <v>5.0000000000000001E-3</v>
      </c>
      <c r="E43" s="96">
        <v>1.2999999999999999E-2</v>
      </c>
      <c r="F43" s="96">
        <v>1.4999999999999999E-2</v>
      </c>
      <c r="G43" s="96">
        <v>6.0000000000000001E-3</v>
      </c>
      <c r="H43" s="96">
        <v>1.2E-2</v>
      </c>
      <c r="I43" s="96" t="s">
        <v>431</v>
      </c>
      <c r="J43" s="96">
        <v>0.02</v>
      </c>
      <c r="K43" s="96">
        <v>5.0000000000000001E-3</v>
      </c>
      <c r="L43" s="96">
        <v>1.7999999999999999E-2</v>
      </c>
      <c r="M43" s="183">
        <v>0.01</v>
      </c>
      <c r="N43" s="195">
        <v>3.0000000000000001E-3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5" customHeight="1">
      <c r="A44" s="87">
        <v>29</v>
      </c>
      <c r="B44" s="64" t="s">
        <v>25</v>
      </c>
      <c r="C44" s="90" t="s">
        <v>78</v>
      </c>
      <c r="D44" s="96" t="s">
        <v>401</v>
      </c>
      <c r="E44" s="96" t="s">
        <v>401</v>
      </c>
      <c r="F44" s="96" t="s">
        <v>401</v>
      </c>
      <c r="G44" s="96" t="s">
        <v>401</v>
      </c>
      <c r="H44" s="96" t="s">
        <v>401</v>
      </c>
      <c r="I44" s="96" t="s">
        <v>401</v>
      </c>
      <c r="J44" s="96" t="s">
        <v>401</v>
      </c>
      <c r="K44" s="96" t="s">
        <v>401</v>
      </c>
      <c r="L44" s="96" t="s">
        <v>401</v>
      </c>
      <c r="M44" s="183" t="s">
        <v>401</v>
      </c>
      <c r="N44" s="195" t="s">
        <v>401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5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 t="s">
        <v>401</v>
      </c>
      <c r="K45" s="96" t="s">
        <v>401</v>
      </c>
      <c r="L45" s="96" t="s">
        <v>401</v>
      </c>
      <c r="M45" s="183" t="s">
        <v>401</v>
      </c>
      <c r="N45" s="195" t="s">
        <v>401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5" customHeight="1">
      <c r="A46" s="87">
        <v>31</v>
      </c>
      <c r="B46" s="64" t="s">
        <v>27</v>
      </c>
      <c r="C46" s="90" t="s">
        <v>78</v>
      </c>
      <c r="D46" s="96" t="s">
        <v>432</v>
      </c>
      <c r="E46" s="96" t="s">
        <v>432</v>
      </c>
      <c r="F46" s="96" t="s">
        <v>432</v>
      </c>
      <c r="G46" s="96" t="s">
        <v>432</v>
      </c>
      <c r="H46" s="96" t="s">
        <v>432</v>
      </c>
      <c r="I46" s="96" t="s">
        <v>432</v>
      </c>
      <c r="J46" s="96" t="s">
        <v>432</v>
      </c>
      <c r="K46" s="96" t="s">
        <v>432</v>
      </c>
      <c r="L46" s="96" t="s">
        <v>432</v>
      </c>
      <c r="M46" s="183" t="s">
        <v>432</v>
      </c>
      <c r="N46" s="195" t="s">
        <v>432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5" customHeight="1">
      <c r="A47" s="87">
        <v>32</v>
      </c>
      <c r="B47" s="64" t="s">
        <v>28</v>
      </c>
      <c r="C47" s="90" t="s">
        <v>78</v>
      </c>
      <c r="D47" s="96" t="s">
        <v>431</v>
      </c>
      <c r="E47" s="96" t="s">
        <v>431</v>
      </c>
      <c r="F47" s="96" t="s">
        <v>431</v>
      </c>
      <c r="G47" s="96" t="s">
        <v>431</v>
      </c>
      <c r="H47" s="96">
        <v>2E-3</v>
      </c>
      <c r="I47" s="96" t="s">
        <v>431</v>
      </c>
      <c r="J47" s="96" t="s">
        <v>431</v>
      </c>
      <c r="K47" s="96">
        <v>4.0000000000000001E-3</v>
      </c>
      <c r="L47" s="96" t="s">
        <v>431</v>
      </c>
      <c r="M47" s="183">
        <v>4.0000000000000001E-3</v>
      </c>
      <c r="N47" s="195">
        <v>5.0000000000000001E-3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5" customHeight="1">
      <c r="A48" s="87">
        <v>33</v>
      </c>
      <c r="B48" s="64" t="s">
        <v>29</v>
      </c>
      <c r="C48" s="90" t="s">
        <v>78</v>
      </c>
      <c r="D48" s="98">
        <v>0.01</v>
      </c>
      <c r="E48" s="98">
        <v>0.01</v>
      </c>
      <c r="F48" s="98">
        <v>0.01</v>
      </c>
      <c r="G48" s="98">
        <v>0.01</v>
      </c>
      <c r="H48" s="98">
        <v>0.01</v>
      </c>
      <c r="I48" s="98" t="s">
        <v>430</v>
      </c>
      <c r="J48" s="98" t="s">
        <v>430</v>
      </c>
      <c r="K48" s="98" t="s">
        <v>430</v>
      </c>
      <c r="L48" s="98" t="s">
        <v>430</v>
      </c>
      <c r="M48" s="184" t="s">
        <v>430</v>
      </c>
      <c r="N48" s="196" t="s">
        <v>430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5" customHeight="1">
      <c r="A49" s="87">
        <v>34</v>
      </c>
      <c r="B49" s="64" t="s">
        <v>30</v>
      </c>
      <c r="C49" s="90" t="s">
        <v>78</v>
      </c>
      <c r="D49" s="98" t="s">
        <v>433</v>
      </c>
      <c r="E49" s="98" t="s">
        <v>433</v>
      </c>
      <c r="F49" s="98" t="s">
        <v>433</v>
      </c>
      <c r="G49" s="98" t="s">
        <v>433</v>
      </c>
      <c r="H49" s="98" t="s">
        <v>433</v>
      </c>
      <c r="I49" s="98" t="s">
        <v>433</v>
      </c>
      <c r="J49" s="98" t="s">
        <v>433</v>
      </c>
      <c r="K49" s="98" t="s">
        <v>433</v>
      </c>
      <c r="L49" s="98" t="s">
        <v>433</v>
      </c>
      <c r="M49" s="184" t="s">
        <v>433</v>
      </c>
      <c r="N49" s="196" t="s">
        <v>433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5" customHeight="1">
      <c r="A50" s="87">
        <v>35</v>
      </c>
      <c r="B50" s="64" t="s">
        <v>31</v>
      </c>
      <c r="C50" s="90" t="s">
        <v>78</v>
      </c>
      <c r="D50" s="96" t="s">
        <v>431</v>
      </c>
      <c r="E50" s="96" t="s">
        <v>431</v>
      </c>
      <c r="F50" s="96" t="s">
        <v>431</v>
      </c>
      <c r="G50" s="96" t="s">
        <v>431</v>
      </c>
      <c r="H50" s="96">
        <v>1.7999999999999999E-2</v>
      </c>
      <c r="I50" s="96">
        <v>3.0000000000000001E-3</v>
      </c>
      <c r="J50" s="96">
        <v>4.0000000000000001E-3</v>
      </c>
      <c r="K50" s="96">
        <v>4.0000000000000001E-3</v>
      </c>
      <c r="L50" s="96">
        <v>3.0000000000000001E-3</v>
      </c>
      <c r="M50" s="183">
        <v>3.0000000000000001E-3</v>
      </c>
      <c r="N50" s="195">
        <v>4.0000000000000001E-3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5" customHeight="1">
      <c r="A51" s="87">
        <v>36</v>
      </c>
      <c r="B51" s="64" t="s">
        <v>32</v>
      </c>
      <c r="C51" s="90" t="s">
        <v>78</v>
      </c>
      <c r="D51" s="70">
        <v>3.3</v>
      </c>
      <c r="E51" s="70">
        <v>3.4</v>
      </c>
      <c r="F51" s="70">
        <v>3.3</v>
      </c>
      <c r="G51" s="70">
        <v>4.0999999999999996</v>
      </c>
      <c r="H51" s="70">
        <v>4</v>
      </c>
      <c r="I51" s="70">
        <v>2.8</v>
      </c>
      <c r="J51" s="70">
        <v>2.9</v>
      </c>
      <c r="K51" s="70">
        <v>3</v>
      </c>
      <c r="L51" s="70">
        <v>3.1</v>
      </c>
      <c r="M51" s="178">
        <v>4.0999999999999996</v>
      </c>
      <c r="N51" s="126">
        <v>5.7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5" customHeight="1">
      <c r="A52" s="87">
        <v>37</v>
      </c>
      <c r="B52" s="64" t="s">
        <v>34</v>
      </c>
      <c r="C52" s="90" t="s">
        <v>78</v>
      </c>
      <c r="D52" s="96" t="s">
        <v>426</v>
      </c>
      <c r="E52" s="96" t="s">
        <v>426</v>
      </c>
      <c r="F52" s="96" t="s">
        <v>426</v>
      </c>
      <c r="G52" s="96" t="s">
        <v>426</v>
      </c>
      <c r="H52" s="96" t="s">
        <v>426</v>
      </c>
      <c r="I52" s="96" t="s">
        <v>426</v>
      </c>
      <c r="J52" s="96" t="s">
        <v>426</v>
      </c>
      <c r="K52" s="96" t="s">
        <v>426</v>
      </c>
      <c r="L52" s="96" t="s">
        <v>426</v>
      </c>
      <c r="M52" s="183" t="s">
        <v>426</v>
      </c>
      <c r="N52" s="195" t="s">
        <v>426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5" customHeight="1">
      <c r="A53" s="87">
        <v>38</v>
      </c>
      <c r="B53" s="64" t="s">
        <v>35</v>
      </c>
      <c r="C53" s="90" t="s">
        <v>78</v>
      </c>
      <c r="D53" s="70">
        <v>2.1</v>
      </c>
      <c r="E53" s="70">
        <v>2.2999999999999998</v>
      </c>
      <c r="F53" s="70">
        <v>2.2999999999999998</v>
      </c>
      <c r="G53" s="70">
        <v>2.6</v>
      </c>
      <c r="H53" s="70">
        <v>2.9</v>
      </c>
      <c r="I53" s="70">
        <v>1.6</v>
      </c>
      <c r="J53" s="70">
        <v>2</v>
      </c>
      <c r="K53" s="70">
        <v>1.5</v>
      </c>
      <c r="L53" s="70">
        <v>1.7</v>
      </c>
      <c r="M53" s="178">
        <v>5.2</v>
      </c>
      <c r="N53" s="126">
        <v>7.8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5" customHeight="1">
      <c r="A54" s="87">
        <v>39</v>
      </c>
      <c r="B54" s="64" t="s">
        <v>36</v>
      </c>
      <c r="C54" s="90" t="s">
        <v>78</v>
      </c>
      <c r="D54" s="70">
        <v>6.2257793999999995</v>
      </c>
      <c r="E54" s="70">
        <v>6.0935079999999999</v>
      </c>
      <c r="F54" s="70">
        <v>6.1337481999999994</v>
      </c>
      <c r="G54" s="70">
        <v>5.8968635000000003</v>
      </c>
      <c r="H54" s="70">
        <v>6.1943193000000001</v>
      </c>
      <c r="I54" s="70">
        <v>5.6823758999999994</v>
      </c>
      <c r="J54" s="70">
        <v>5.8347224000000004</v>
      </c>
      <c r="K54" s="70">
        <v>6.5476561000000002</v>
      </c>
      <c r="L54" s="70">
        <v>6.5227950000000003</v>
      </c>
      <c r="M54" s="178">
        <v>12.904373300000001</v>
      </c>
      <c r="N54" s="126">
        <v>22.842891399999999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5" customHeight="1">
      <c r="A55" s="87">
        <v>40</v>
      </c>
      <c r="B55" s="64" t="s">
        <v>48</v>
      </c>
      <c r="C55" s="90" t="s">
        <v>78</v>
      </c>
      <c r="D55" s="68">
        <v>34</v>
      </c>
      <c r="E55" s="68">
        <v>37</v>
      </c>
      <c r="F55" s="68">
        <v>36</v>
      </c>
      <c r="G55" s="68">
        <v>40</v>
      </c>
      <c r="H55" s="68">
        <v>39</v>
      </c>
      <c r="I55" s="68">
        <v>34</v>
      </c>
      <c r="J55" s="68">
        <v>38</v>
      </c>
      <c r="K55" s="68">
        <v>39</v>
      </c>
      <c r="L55" s="68">
        <v>40</v>
      </c>
      <c r="M55" s="115">
        <v>33</v>
      </c>
      <c r="N55" s="155">
        <v>49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5" customHeight="1">
      <c r="A56" s="87">
        <v>41</v>
      </c>
      <c r="B56" s="64" t="s">
        <v>37</v>
      </c>
      <c r="C56" s="90" t="s">
        <v>78</v>
      </c>
      <c r="D56" s="98" t="s">
        <v>434</v>
      </c>
      <c r="E56" s="98" t="s">
        <v>434</v>
      </c>
      <c r="F56" s="98" t="s">
        <v>434</v>
      </c>
      <c r="G56" s="98" t="s">
        <v>434</v>
      </c>
      <c r="H56" s="98" t="s">
        <v>434</v>
      </c>
      <c r="I56" s="98" t="s">
        <v>434</v>
      </c>
      <c r="J56" s="98" t="s">
        <v>434</v>
      </c>
      <c r="K56" s="98" t="s">
        <v>434</v>
      </c>
      <c r="L56" s="98" t="s">
        <v>434</v>
      </c>
      <c r="M56" s="184" t="s">
        <v>434</v>
      </c>
      <c r="N56" s="196" t="s">
        <v>434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5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5" t="s">
        <v>401</v>
      </c>
      <c r="N57" s="197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5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5" t="s">
        <v>401</v>
      </c>
      <c r="N58" s="197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5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183" t="s">
        <v>401</v>
      </c>
      <c r="N59" s="195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5" customHeight="1">
      <c r="A60" s="87">
        <v>45</v>
      </c>
      <c r="B60" s="64" t="s">
        <v>40</v>
      </c>
      <c r="C60" s="90" t="s">
        <v>78</v>
      </c>
      <c r="D60" s="92" t="s">
        <v>435</v>
      </c>
      <c r="E60" s="92" t="s">
        <v>435</v>
      </c>
      <c r="F60" s="92" t="s">
        <v>435</v>
      </c>
      <c r="G60" s="92" t="s">
        <v>435</v>
      </c>
      <c r="H60" s="92" t="s">
        <v>435</v>
      </c>
      <c r="I60" s="92" t="s">
        <v>435</v>
      </c>
      <c r="J60" s="92" t="s">
        <v>435</v>
      </c>
      <c r="K60" s="92" t="s">
        <v>435</v>
      </c>
      <c r="L60" s="92" t="s">
        <v>435</v>
      </c>
      <c r="M60" s="181" t="s">
        <v>435</v>
      </c>
      <c r="N60" s="193" t="s">
        <v>435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0.4</v>
      </c>
      <c r="E61" s="70">
        <v>0.6</v>
      </c>
      <c r="F61" s="70">
        <v>0.6</v>
      </c>
      <c r="G61" s="70">
        <v>0.6</v>
      </c>
      <c r="H61" s="70">
        <v>0.7</v>
      </c>
      <c r="I61" s="70">
        <v>0.6</v>
      </c>
      <c r="J61" s="70">
        <v>0.6</v>
      </c>
      <c r="K61" s="70">
        <v>0.5</v>
      </c>
      <c r="L61" s="70">
        <v>0.7</v>
      </c>
      <c r="M61" s="178">
        <v>0.6</v>
      </c>
      <c r="N61" s="126">
        <v>0.4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5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7.1</v>
      </c>
      <c r="F62" s="70">
        <v>7</v>
      </c>
      <c r="G62" s="70">
        <v>7.2</v>
      </c>
      <c r="H62" s="70">
        <v>7.2</v>
      </c>
      <c r="I62" s="70">
        <v>7.1</v>
      </c>
      <c r="J62" s="70">
        <v>7.1</v>
      </c>
      <c r="K62" s="70">
        <v>7</v>
      </c>
      <c r="L62" s="70">
        <v>7.2</v>
      </c>
      <c r="M62" s="178">
        <v>7.2</v>
      </c>
      <c r="N62" s="126">
        <v>7.1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5" customHeight="1">
      <c r="A63" s="87">
        <v>48</v>
      </c>
      <c r="B63" s="64" t="s">
        <v>33</v>
      </c>
      <c r="C63" s="103" t="s">
        <v>75</v>
      </c>
      <c r="D63" s="68" t="s">
        <v>436</v>
      </c>
      <c r="E63" s="68" t="s">
        <v>436</v>
      </c>
      <c r="F63" s="68" t="s">
        <v>436</v>
      </c>
      <c r="G63" s="68" t="s">
        <v>436</v>
      </c>
      <c r="H63" s="68" t="s">
        <v>436</v>
      </c>
      <c r="I63" s="68" t="s">
        <v>436</v>
      </c>
      <c r="J63" s="68" t="s">
        <v>436</v>
      </c>
      <c r="K63" s="68" t="s">
        <v>436</v>
      </c>
      <c r="L63" s="68" t="s">
        <v>436</v>
      </c>
      <c r="M63" s="115" t="s">
        <v>436</v>
      </c>
      <c r="N63" s="155" t="s">
        <v>436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5" customHeight="1">
      <c r="A64" s="87">
        <v>49</v>
      </c>
      <c r="B64" s="64" t="s">
        <v>41</v>
      </c>
      <c r="C64" s="103" t="s">
        <v>75</v>
      </c>
      <c r="D64" s="68" t="s">
        <v>436</v>
      </c>
      <c r="E64" s="68" t="s">
        <v>436</v>
      </c>
      <c r="F64" s="68" t="s">
        <v>436</v>
      </c>
      <c r="G64" s="68" t="s">
        <v>436</v>
      </c>
      <c r="H64" s="68" t="s">
        <v>436</v>
      </c>
      <c r="I64" s="68" t="s">
        <v>436</v>
      </c>
      <c r="J64" s="68" t="s">
        <v>436</v>
      </c>
      <c r="K64" s="68" t="s">
        <v>436</v>
      </c>
      <c r="L64" s="68" t="s">
        <v>436</v>
      </c>
      <c r="M64" s="115" t="s">
        <v>436</v>
      </c>
      <c r="N64" s="155" t="s">
        <v>436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5" customHeight="1">
      <c r="A65" s="87">
        <v>50</v>
      </c>
      <c r="B65" s="64" t="s">
        <v>42</v>
      </c>
      <c r="C65" s="90" t="s">
        <v>79</v>
      </c>
      <c r="D65" s="70" t="s">
        <v>437</v>
      </c>
      <c r="E65" s="70" t="s">
        <v>437</v>
      </c>
      <c r="F65" s="70" t="s">
        <v>437</v>
      </c>
      <c r="G65" s="70">
        <v>0.6</v>
      </c>
      <c r="H65" s="70" t="s">
        <v>437</v>
      </c>
      <c r="I65" s="70">
        <v>1</v>
      </c>
      <c r="J65" s="70">
        <v>0.6</v>
      </c>
      <c r="K65" s="70">
        <v>0.6</v>
      </c>
      <c r="L65" s="70">
        <v>0.5</v>
      </c>
      <c r="M65" s="178" t="s">
        <v>437</v>
      </c>
      <c r="N65" s="126" t="s">
        <v>437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5" customHeight="1" thickBot="1">
      <c r="A66" s="105">
        <v>51</v>
      </c>
      <c r="B66" s="106" t="s">
        <v>43</v>
      </c>
      <c r="C66" s="107" t="s">
        <v>79</v>
      </c>
      <c r="D66" s="109" t="s">
        <v>438</v>
      </c>
      <c r="E66" s="109" t="s">
        <v>438</v>
      </c>
      <c r="F66" s="109" t="s">
        <v>438</v>
      </c>
      <c r="G66" s="109" t="s">
        <v>438</v>
      </c>
      <c r="H66" s="109" t="s">
        <v>438</v>
      </c>
      <c r="I66" s="109" t="s">
        <v>438</v>
      </c>
      <c r="J66" s="109" t="s">
        <v>438</v>
      </c>
      <c r="K66" s="109" t="s">
        <v>438</v>
      </c>
      <c r="L66" s="109" t="s">
        <v>438</v>
      </c>
      <c r="M66" s="186" t="s">
        <v>438</v>
      </c>
      <c r="N66" s="198" t="s">
        <v>438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5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5" customHeight="1" thickTop="1">
      <c r="A68" s="228">
        <v>45689</v>
      </c>
      <c r="B68" s="228"/>
      <c r="C68" s="229">
        <v>45778</v>
      </c>
      <c r="D68" s="229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5" customHeight="1">
      <c r="A70" s="82">
        <v>1</v>
      </c>
      <c r="B70" s="121" t="s">
        <v>61</v>
      </c>
      <c r="C70" s="83" t="s">
        <v>78</v>
      </c>
      <c r="D70" s="96" t="s">
        <v>426</v>
      </c>
      <c r="E70" s="96" t="s">
        <v>426</v>
      </c>
      <c r="F70" s="96" t="s">
        <v>426</v>
      </c>
      <c r="G70" s="96" t="s">
        <v>426</v>
      </c>
      <c r="H70" s="96" t="s">
        <v>426</v>
      </c>
      <c r="I70" s="96" t="s">
        <v>426</v>
      </c>
      <c r="J70" s="96" t="s">
        <v>426</v>
      </c>
      <c r="K70" s="96" t="s">
        <v>426</v>
      </c>
      <c r="L70" s="96" t="s">
        <v>426</v>
      </c>
      <c r="M70" s="183" t="s">
        <v>426</v>
      </c>
      <c r="N70" s="195" t="s">
        <v>426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5" customHeight="1">
      <c r="A71" s="87">
        <v>2</v>
      </c>
      <c r="B71" s="124" t="s">
        <v>62</v>
      </c>
      <c r="C71" s="90" t="s">
        <v>78</v>
      </c>
      <c r="D71" s="92" t="s">
        <v>439</v>
      </c>
      <c r="E71" s="92" t="s">
        <v>439</v>
      </c>
      <c r="F71" s="92" t="s">
        <v>439</v>
      </c>
      <c r="G71" s="92" t="s">
        <v>439</v>
      </c>
      <c r="H71" s="92" t="s">
        <v>439</v>
      </c>
      <c r="I71" s="92" t="s">
        <v>439</v>
      </c>
      <c r="J71" s="92" t="s">
        <v>439</v>
      </c>
      <c r="K71" s="92" t="s">
        <v>439</v>
      </c>
      <c r="L71" s="92" t="s">
        <v>439</v>
      </c>
      <c r="M71" s="181" t="s">
        <v>439</v>
      </c>
      <c r="N71" s="193" t="s">
        <v>439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5" customHeight="1">
      <c r="A72" s="87">
        <v>3</v>
      </c>
      <c r="B72" s="124" t="s">
        <v>63</v>
      </c>
      <c r="C72" s="90" t="s">
        <v>78</v>
      </c>
      <c r="D72" s="96" t="s">
        <v>426</v>
      </c>
      <c r="E72" s="96" t="s">
        <v>426</v>
      </c>
      <c r="F72" s="96" t="s">
        <v>426</v>
      </c>
      <c r="G72" s="96" t="s">
        <v>426</v>
      </c>
      <c r="H72" s="96" t="s">
        <v>426</v>
      </c>
      <c r="I72" s="96" t="s">
        <v>426</v>
      </c>
      <c r="J72" s="96" t="s">
        <v>426</v>
      </c>
      <c r="K72" s="96" t="s">
        <v>426</v>
      </c>
      <c r="L72" s="96" t="s">
        <v>426</v>
      </c>
      <c r="M72" s="183" t="s">
        <v>426</v>
      </c>
      <c r="N72" s="195" t="s">
        <v>426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5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 t="s">
        <v>401</v>
      </c>
      <c r="K73" s="92" t="s">
        <v>401</v>
      </c>
      <c r="L73" s="92" t="s">
        <v>401</v>
      </c>
      <c r="M73" s="181" t="s">
        <v>401</v>
      </c>
      <c r="N73" s="193" t="s">
        <v>401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5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 t="s">
        <v>401</v>
      </c>
      <c r="K74" s="96" t="s">
        <v>401</v>
      </c>
      <c r="L74" s="96" t="s">
        <v>401</v>
      </c>
      <c r="M74" s="183" t="s">
        <v>401</v>
      </c>
      <c r="N74" s="195" t="s">
        <v>401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5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3" t="s">
        <v>401</v>
      </c>
      <c r="N75" s="195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5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5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5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0.6</v>
      </c>
      <c r="G81" s="70">
        <v>0.8</v>
      </c>
      <c r="H81" s="70">
        <v>0.6</v>
      </c>
      <c r="I81" s="70">
        <v>1</v>
      </c>
      <c r="J81" s="70">
        <v>0.6</v>
      </c>
      <c r="K81" s="70">
        <v>0.6</v>
      </c>
      <c r="L81" s="70">
        <v>0.6</v>
      </c>
      <c r="M81" s="178">
        <v>0.8</v>
      </c>
      <c r="N81" s="126">
        <v>0.5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5" customHeight="1">
      <c r="A82" s="87">
        <v>13</v>
      </c>
      <c r="B82" s="124" t="s">
        <v>64</v>
      </c>
      <c r="C82" s="90" t="s">
        <v>78</v>
      </c>
      <c r="D82" s="70">
        <v>6.2257793999999995</v>
      </c>
      <c r="E82" s="70">
        <v>6.0935079999999999</v>
      </c>
      <c r="F82" s="70">
        <v>6.1337481999999994</v>
      </c>
      <c r="G82" s="70">
        <v>5.8968635000000003</v>
      </c>
      <c r="H82" s="70">
        <v>6.1943193000000001</v>
      </c>
      <c r="I82" s="70">
        <v>5.6823758999999994</v>
      </c>
      <c r="J82" s="70">
        <v>5.8347224000000004</v>
      </c>
      <c r="K82" s="70">
        <v>6.5476561000000002</v>
      </c>
      <c r="L82" s="70">
        <v>6.5227950000000003</v>
      </c>
      <c r="M82" s="178">
        <v>12.904373300000001</v>
      </c>
      <c r="N82" s="126">
        <v>22.842891399999999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5" customHeight="1">
      <c r="A83" s="87">
        <v>14</v>
      </c>
      <c r="B83" s="124" t="s">
        <v>65</v>
      </c>
      <c r="C83" s="90" t="s">
        <v>78</v>
      </c>
      <c r="D83" s="96" t="s">
        <v>426</v>
      </c>
      <c r="E83" s="96" t="s">
        <v>426</v>
      </c>
      <c r="F83" s="96" t="s">
        <v>426</v>
      </c>
      <c r="G83" s="96" t="s">
        <v>426</v>
      </c>
      <c r="H83" s="96" t="s">
        <v>426</v>
      </c>
      <c r="I83" s="96" t="s">
        <v>426</v>
      </c>
      <c r="J83" s="96" t="s">
        <v>426</v>
      </c>
      <c r="K83" s="96" t="s">
        <v>426</v>
      </c>
      <c r="L83" s="96" t="s">
        <v>426</v>
      </c>
      <c r="M83" s="183" t="s">
        <v>426</v>
      </c>
      <c r="N83" s="195" t="s">
        <v>426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5" customHeight="1">
      <c r="A84" s="87">
        <v>15</v>
      </c>
      <c r="B84" s="124" t="s">
        <v>55</v>
      </c>
      <c r="C84" s="90" t="s">
        <v>78</v>
      </c>
      <c r="D84" s="70">
        <v>1.4</v>
      </c>
      <c r="E84" s="70">
        <v>1.7</v>
      </c>
      <c r="F84" s="70">
        <v>1.5</v>
      </c>
      <c r="G84" s="70">
        <v>1.4</v>
      </c>
      <c r="H84" s="70">
        <v>1.3</v>
      </c>
      <c r="I84" s="70">
        <v>2</v>
      </c>
      <c r="J84" s="70">
        <v>1.6</v>
      </c>
      <c r="K84" s="70">
        <v>1.2</v>
      </c>
      <c r="L84" s="70">
        <v>1.1000000000000001</v>
      </c>
      <c r="M84" s="178">
        <v>2</v>
      </c>
      <c r="N84" s="126">
        <v>4.9000000000000004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5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 t="s">
        <v>401</v>
      </c>
      <c r="K85" s="96" t="s">
        <v>401</v>
      </c>
      <c r="L85" s="96" t="s">
        <v>401</v>
      </c>
      <c r="M85" s="183" t="s">
        <v>401</v>
      </c>
      <c r="N85" s="195" t="s">
        <v>401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5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 t="s">
        <v>401</v>
      </c>
      <c r="K86" s="96" t="s">
        <v>401</v>
      </c>
      <c r="L86" s="96" t="s">
        <v>401</v>
      </c>
      <c r="M86" s="183" t="s">
        <v>401</v>
      </c>
      <c r="N86" s="195" t="s">
        <v>401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5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8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5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5" customHeight="1">
      <c r="A89" s="87">
        <v>20</v>
      </c>
      <c r="B89" s="124" t="s">
        <v>56</v>
      </c>
      <c r="C89" s="90" t="s">
        <v>78</v>
      </c>
      <c r="D89" s="68">
        <v>34</v>
      </c>
      <c r="E89" s="68">
        <v>37</v>
      </c>
      <c r="F89" s="68">
        <v>36</v>
      </c>
      <c r="G89" s="68">
        <v>40</v>
      </c>
      <c r="H89" s="68">
        <v>39</v>
      </c>
      <c r="I89" s="68">
        <v>34</v>
      </c>
      <c r="J89" s="68">
        <v>38</v>
      </c>
      <c r="K89" s="68">
        <v>39</v>
      </c>
      <c r="L89" s="68">
        <v>40</v>
      </c>
      <c r="M89" s="115">
        <v>33</v>
      </c>
      <c r="N89" s="155">
        <v>49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5" customHeight="1">
      <c r="A90" s="87">
        <v>21</v>
      </c>
      <c r="B90" s="124" t="s">
        <v>43</v>
      </c>
      <c r="C90" s="127" t="s">
        <v>91</v>
      </c>
      <c r="D90" s="70" t="s">
        <v>438</v>
      </c>
      <c r="E90" s="70" t="s">
        <v>438</v>
      </c>
      <c r="F90" s="70" t="s">
        <v>438</v>
      </c>
      <c r="G90" s="70" t="s">
        <v>438</v>
      </c>
      <c r="H90" s="70" t="s">
        <v>438</v>
      </c>
      <c r="I90" s="70" t="s">
        <v>438</v>
      </c>
      <c r="J90" s="70" t="s">
        <v>438</v>
      </c>
      <c r="K90" s="70" t="s">
        <v>438</v>
      </c>
      <c r="L90" s="70" t="s">
        <v>438</v>
      </c>
      <c r="M90" s="178" t="s">
        <v>438</v>
      </c>
      <c r="N90" s="126" t="s">
        <v>438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5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7.1</v>
      </c>
      <c r="F91" s="70">
        <v>7</v>
      </c>
      <c r="G91" s="70">
        <v>7.2</v>
      </c>
      <c r="H91" s="70">
        <v>7.2</v>
      </c>
      <c r="I91" s="70">
        <v>7.1</v>
      </c>
      <c r="J91" s="70">
        <v>7.1</v>
      </c>
      <c r="K91" s="70">
        <v>7</v>
      </c>
      <c r="L91" s="70">
        <v>7.2</v>
      </c>
      <c r="M91" s="178">
        <v>7.2</v>
      </c>
      <c r="N91" s="126">
        <v>7.1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5" customHeight="1">
      <c r="A92" s="87">
        <v>23</v>
      </c>
      <c r="B92" s="124" t="s">
        <v>175</v>
      </c>
      <c r="C92" s="103" t="s">
        <v>90</v>
      </c>
      <c r="D92" s="70">
        <v>-3.265176707561313</v>
      </c>
      <c r="E92" s="70">
        <v>-3.147772546235609</v>
      </c>
      <c r="F92" s="70">
        <v>-3.3723559217200583</v>
      </c>
      <c r="G92" s="70">
        <v>-3.0208662491170735</v>
      </c>
      <c r="H92" s="70">
        <v>-2.9446888027489777</v>
      </c>
      <c r="I92" s="70">
        <v>-3.3273542781609038</v>
      </c>
      <c r="J92" s="70">
        <v>-3.1789440700986522</v>
      </c>
      <c r="K92" s="70">
        <v>-3.2122170507951919</v>
      </c>
      <c r="L92" s="70">
        <v>-2.9900909624820824</v>
      </c>
      <c r="M92" s="178">
        <v>-2.6343342233252365</v>
      </c>
      <c r="N92" s="126">
        <v>-2.154562811883765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5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5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 t="s">
        <v>401</v>
      </c>
      <c r="K94" s="96" t="s">
        <v>401</v>
      </c>
      <c r="L94" s="96" t="s">
        <v>401</v>
      </c>
      <c r="M94" s="183" t="s">
        <v>401</v>
      </c>
      <c r="N94" s="195" t="s">
        <v>401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5" customHeight="1">
      <c r="A95" s="87">
        <v>26</v>
      </c>
      <c r="B95" s="158" t="s">
        <v>68</v>
      </c>
      <c r="C95" s="90" t="s">
        <v>78</v>
      </c>
      <c r="D95" s="98">
        <v>0.01</v>
      </c>
      <c r="E95" s="98">
        <v>0.01</v>
      </c>
      <c r="F95" s="98">
        <v>0.01</v>
      </c>
      <c r="G95" s="98">
        <v>0.01</v>
      </c>
      <c r="H95" s="98">
        <v>0.01</v>
      </c>
      <c r="I95" s="98" t="s">
        <v>430</v>
      </c>
      <c r="J95" s="98" t="s">
        <v>430</v>
      </c>
      <c r="K95" s="98" t="s">
        <v>430</v>
      </c>
      <c r="L95" s="98" t="s">
        <v>430</v>
      </c>
      <c r="M95" s="184" t="s">
        <v>430</v>
      </c>
      <c r="N95" s="196" t="s">
        <v>430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5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5" customHeight="1">
      <c r="A98" s="82">
        <v>1</v>
      </c>
      <c r="B98" s="137" t="s">
        <v>178</v>
      </c>
      <c r="C98" s="159" t="s">
        <v>60</v>
      </c>
      <c r="D98" s="140">
        <v>1.6</v>
      </c>
      <c r="E98" s="140">
        <v>1.9</v>
      </c>
      <c r="F98" s="140">
        <v>1.7</v>
      </c>
      <c r="G98" s="140">
        <v>1.6</v>
      </c>
      <c r="H98" s="140">
        <v>1.5</v>
      </c>
      <c r="I98" s="140">
        <v>2.2999999999999998</v>
      </c>
      <c r="J98" s="140">
        <v>1.8</v>
      </c>
      <c r="K98" s="140">
        <v>1.4</v>
      </c>
      <c r="L98" s="140">
        <v>1.3</v>
      </c>
      <c r="M98" s="188">
        <v>2.2999999999999998</v>
      </c>
      <c r="N98" s="200">
        <v>5.6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5" customHeight="1">
      <c r="A99" s="87">
        <v>2</v>
      </c>
      <c r="B99" s="141" t="s">
        <v>179</v>
      </c>
      <c r="C99" s="160" t="s">
        <v>60</v>
      </c>
      <c r="D99" s="70">
        <v>8.6999999999999993</v>
      </c>
      <c r="E99" s="70">
        <v>9.5</v>
      </c>
      <c r="F99" s="70">
        <v>9.1999999999999993</v>
      </c>
      <c r="G99" s="70">
        <v>10</v>
      </c>
      <c r="H99" s="70">
        <v>9.6999999999999993</v>
      </c>
      <c r="I99" s="70">
        <v>8</v>
      </c>
      <c r="J99" s="70">
        <v>8.5</v>
      </c>
      <c r="K99" s="70">
        <v>10.199999999999999</v>
      </c>
      <c r="L99" s="70">
        <v>10.4</v>
      </c>
      <c r="M99" s="178">
        <v>11.2</v>
      </c>
      <c r="N99" s="126">
        <v>20.399999999999999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5" customHeight="1">
      <c r="A100" s="87">
        <v>3</v>
      </c>
      <c r="B100" s="141" t="s">
        <v>59</v>
      </c>
      <c r="C100" s="160" t="s">
        <v>368</v>
      </c>
      <c r="D100" s="70">
        <v>3</v>
      </c>
      <c r="E100" s="70">
        <v>2.9</v>
      </c>
      <c r="F100" s="70">
        <v>3</v>
      </c>
      <c r="G100" s="70">
        <v>3.2</v>
      </c>
      <c r="H100" s="70">
        <v>3.3</v>
      </c>
      <c r="I100" s="70">
        <v>2.7</v>
      </c>
      <c r="J100" s="70">
        <v>2.9</v>
      </c>
      <c r="K100" s="70">
        <v>2.9</v>
      </c>
      <c r="L100" s="70">
        <v>2.9</v>
      </c>
      <c r="M100" s="178">
        <v>5.2</v>
      </c>
      <c r="N100" s="126">
        <v>8.4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5" customHeight="1">
      <c r="A101" s="87">
        <v>4</v>
      </c>
      <c r="B101" s="141" t="s">
        <v>219</v>
      </c>
      <c r="C101" s="160" t="s">
        <v>366</v>
      </c>
      <c r="D101" s="98">
        <v>0.11</v>
      </c>
      <c r="E101" s="98">
        <v>0.11</v>
      </c>
      <c r="F101" s="98">
        <v>0.11</v>
      </c>
      <c r="G101" s="98">
        <v>0.08</v>
      </c>
      <c r="H101" s="98">
        <v>7.0000000000000007E-2</v>
      </c>
      <c r="I101" s="98">
        <v>0.15</v>
      </c>
      <c r="J101" s="98">
        <v>0.16</v>
      </c>
      <c r="K101" s="98">
        <v>0.11</v>
      </c>
      <c r="L101" s="98">
        <v>0.11</v>
      </c>
      <c r="M101" s="184">
        <v>0.31</v>
      </c>
      <c r="N101" s="196">
        <v>0.45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5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5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5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5" ht="11.15" customHeight="1" thickBot="1"/>
    <row r="130" spans="1:35" ht="11.15" customHeight="1" thickTop="1">
      <c r="A130" s="228">
        <v>45689</v>
      </c>
      <c r="B130" s="228"/>
      <c r="C130" s="229">
        <v>45778</v>
      </c>
      <c r="D130" s="229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L6:L7"/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8.5" thickBot="1">
      <c r="A5" t="s">
        <v>184</v>
      </c>
      <c r="B5">
        <v>12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8.5" thickBot="1">
      <c r="A6" t="s">
        <v>185</v>
      </c>
      <c r="AH6" s="169">
        <f>INDEX(C41:AG41,MATCH(MAX(C41:AG41)+1,C41:AG41,1))</f>
        <v>9</v>
      </c>
      <c r="AI6" s="169">
        <f>AH6*1</f>
        <v>9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402</v>
      </c>
      <c r="D34" t="s">
        <v>403</v>
      </c>
      <c r="E34" t="s">
        <v>404</v>
      </c>
      <c r="F34" t="s">
        <v>404</v>
      </c>
      <c r="G34" t="s">
        <v>402</v>
      </c>
      <c r="H34" t="s">
        <v>405</v>
      </c>
      <c r="I34" t="s">
        <v>406</v>
      </c>
      <c r="J34" t="s">
        <v>407</v>
      </c>
      <c r="K34" t="s">
        <v>408</v>
      </c>
      <c r="L34" t="s">
        <v>403</v>
      </c>
      <c r="M34" t="s">
        <v>408</v>
      </c>
      <c r="N34" t="s">
        <v>406</v>
      </c>
      <c r="O34" t="s">
        <v>402</v>
      </c>
      <c r="P34" t="s">
        <v>407</v>
      </c>
      <c r="Q34" t="s">
        <v>402</v>
      </c>
      <c r="R34" t="s">
        <v>409</v>
      </c>
      <c r="S34" t="s">
        <v>403</v>
      </c>
      <c r="T34" t="s">
        <v>409</v>
      </c>
      <c r="U34" t="s">
        <v>409</v>
      </c>
      <c r="V34" t="s">
        <v>402</v>
      </c>
      <c r="W34" t="s">
        <v>410</v>
      </c>
      <c r="X34" t="s">
        <v>403</v>
      </c>
      <c r="Y34" t="s">
        <v>409</v>
      </c>
      <c r="Z34" t="s">
        <v>408</v>
      </c>
      <c r="AA34" t="s">
        <v>403</v>
      </c>
      <c r="AB34" t="s">
        <v>409</v>
      </c>
      <c r="AC34" t="s">
        <v>411</v>
      </c>
      <c r="AD34" t="s">
        <v>402</v>
      </c>
      <c r="AE34" t="s">
        <v>408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曇/晴</v>
      </c>
      <c r="F37" s="2" t="str">
        <f t="shared" si="0"/>
        <v>曇/晴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曇/雨</v>
      </c>
      <c r="L37" s="2" t="str">
        <f t="shared" si="0"/>
        <v>雨/曇</v>
      </c>
      <c r="M37" s="2" t="str">
        <f t="shared" si="0"/>
        <v>曇/雨</v>
      </c>
      <c r="N37" s="2" t="str">
        <f t="shared" si="0"/>
        <v>雨/晴</v>
      </c>
      <c r="O37" s="2" t="str">
        <f t="shared" si="0"/>
        <v>晴/曇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</v>
      </c>
      <c r="S37" s="2" t="str">
        <f t="shared" si="0"/>
        <v>雨/曇</v>
      </c>
      <c r="T37" s="2" t="str">
        <f t="shared" si="0"/>
        <v>曇</v>
      </c>
      <c r="U37" s="2" t="str">
        <f t="shared" si="0"/>
        <v>曇</v>
      </c>
      <c r="V37" s="2" t="str">
        <f t="shared" si="0"/>
        <v>晴/曇</v>
      </c>
      <c r="W37" s="2" t="str">
        <f t="shared" si="0"/>
        <v>曇|晴</v>
      </c>
      <c r="X37" s="2" t="str">
        <f t="shared" si="0"/>
        <v>雨/曇</v>
      </c>
      <c r="Y37" s="2" t="str">
        <f t="shared" si="0"/>
        <v>曇</v>
      </c>
      <c r="Z37" s="2" t="str">
        <f t="shared" si="0"/>
        <v>曇/雨</v>
      </c>
      <c r="AA37" s="2" t="str">
        <f t="shared" si="0"/>
        <v>雨/曇</v>
      </c>
      <c r="AB37" s="2" t="str">
        <f t="shared" si="0"/>
        <v>曇</v>
      </c>
      <c r="AC37" s="2" t="str">
        <f t="shared" si="0"/>
        <v>曇|雨</v>
      </c>
      <c r="AD37" s="2" t="str">
        <f t="shared" si="0"/>
        <v>晴/曇</v>
      </c>
      <c r="AE37" s="2" t="str">
        <f t="shared" si="0"/>
        <v>曇/雨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5</v>
      </c>
      <c r="D41" s="2">
        <f>IF(D37="","",VLOOKUP(D37,変換!$B$31:$C$58,2,FALSE))</f>
        <v>12</v>
      </c>
      <c r="E41" s="2">
        <f>IF(E37="","",VLOOKUP(E37,変換!$B$31:$C$58,2,FALSE))</f>
        <v>8</v>
      </c>
      <c r="F41" s="2">
        <f>IF(F37="","",VLOOKUP(F37,変換!$B$31:$C$58,2,FALSE))</f>
        <v>8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9</v>
      </c>
      <c r="L41" s="2">
        <f>IF(L37="","",VLOOKUP(L37,変換!$B$31:$C$58,2,FALSE))</f>
        <v>12</v>
      </c>
      <c r="M41" s="2">
        <f>IF(M37="","",VLOOKUP(M37,変換!$B$31:$C$58,2,FALSE))</f>
        <v>9</v>
      </c>
      <c r="N41" s="2">
        <f>IF(N37="","",VLOOKUP(N37,変換!$B$31:$C$58,2,FALSE))</f>
        <v>11</v>
      </c>
      <c r="O41" s="2">
        <f>IF(O37="","",VLOOKUP(O37,変換!$B$31:$C$58,2,FALSE))</f>
        <v>5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2</v>
      </c>
      <c r="S41" s="2">
        <f>IF(S37="","",VLOOKUP(S37,変換!$B$31:$C$58,2,FALSE))</f>
        <v>12</v>
      </c>
      <c r="T41" s="2">
        <f>IF(T37="","",VLOOKUP(T37,変換!$B$31:$C$58,2,FALSE))</f>
        <v>2</v>
      </c>
      <c r="U41" s="2">
        <f>IF(U37="","",VLOOKUP(U37,変換!$B$31:$C$58,2,FALSE))</f>
        <v>2</v>
      </c>
      <c r="V41" s="2">
        <f>IF(V37="","",VLOOKUP(V37,変換!$B$31:$C$58,2,FALSE))</f>
        <v>5</v>
      </c>
      <c r="W41" s="2">
        <f>IF(W37="","",VLOOKUP(W37,変換!$B$31:$C$58,2,FALSE))</f>
        <v>20</v>
      </c>
      <c r="X41" s="2">
        <f>IF(X37="","",VLOOKUP(X37,変換!$B$31:$C$58,2,FALSE))</f>
        <v>12</v>
      </c>
      <c r="Y41" s="2">
        <f>IF(Y37="","",VLOOKUP(Y37,変換!$B$31:$C$58,2,FALSE))</f>
        <v>2</v>
      </c>
      <c r="Z41" s="2">
        <f>IF(Z37="","",VLOOKUP(Z37,変換!$B$31:$C$58,2,FALSE))</f>
        <v>9</v>
      </c>
      <c r="AA41" s="2">
        <f>IF(AA37="","",VLOOKUP(AA37,変換!$B$31:$C$58,2,FALSE))</f>
        <v>12</v>
      </c>
      <c r="AB41" s="2">
        <f>IF(AB37="","",VLOOKUP(AB37,変換!$B$31:$C$58,2,FALSE))</f>
        <v>2</v>
      </c>
      <c r="AC41" s="2">
        <f>IF(AC37="","",VLOOKUP(AC37,変換!$B$31:$C$58,2,FALSE))</f>
        <v>21</v>
      </c>
      <c r="AD41" s="2">
        <f>IF(AD37="","",VLOOKUP(AD37,変換!$B$31:$C$58,2,FALSE))</f>
        <v>5</v>
      </c>
      <c r="AE41" s="2">
        <f>IF(AE37="","",VLOOKUP(AE37,変換!$B$31:$C$58,2,FALSE))</f>
        <v>9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7" width="9.8320312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45778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4"/>
      <c r="B2" s="244"/>
      <c r="C2" s="233"/>
      <c r="D2" s="233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5" t="s">
        <v>351</v>
      </c>
      <c r="E4" s="246"/>
      <c r="F4" s="249" t="s">
        <v>352</v>
      </c>
      <c r="G4" s="250"/>
      <c r="H4" s="249" t="s">
        <v>355</v>
      </c>
      <c r="I4" s="253"/>
      <c r="J4" s="255" t="s">
        <v>358</v>
      </c>
      <c r="K4" s="256"/>
      <c r="L4" s="255" t="s">
        <v>361</v>
      </c>
      <c r="M4" s="256"/>
      <c r="N4" s="245" t="s">
        <v>382</v>
      </c>
      <c r="O4" s="246"/>
      <c r="P4" s="249" t="s">
        <v>383</v>
      </c>
      <c r="Q4" s="250"/>
      <c r="R4" s="249" t="s">
        <v>385</v>
      </c>
      <c r="S4" s="253"/>
      <c r="T4" s="255" t="s">
        <v>388</v>
      </c>
      <c r="U4" s="256"/>
      <c r="V4" s="255" t="s">
        <v>391</v>
      </c>
      <c r="W4" s="256"/>
      <c r="X4" s="249" t="s">
        <v>394</v>
      </c>
      <c r="Y4" s="250"/>
      <c r="Z4" s="255" t="s">
        <v>397</v>
      </c>
      <c r="AA4" s="256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7"/>
      <c r="E5" s="248"/>
      <c r="F5" s="251"/>
      <c r="G5" s="252"/>
      <c r="H5" s="251"/>
      <c r="I5" s="254"/>
      <c r="J5" s="257"/>
      <c r="K5" s="258"/>
      <c r="L5" s="257"/>
      <c r="M5" s="258"/>
      <c r="N5" s="247"/>
      <c r="O5" s="248"/>
      <c r="P5" s="251"/>
      <c r="Q5" s="252"/>
      <c r="R5" s="251"/>
      <c r="S5" s="254"/>
      <c r="T5" s="257"/>
      <c r="U5" s="258"/>
      <c r="V5" s="257"/>
      <c r="W5" s="258"/>
      <c r="X5" s="251"/>
      <c r="Y5" s="252"/>
      <c r="Z5" s="257"/>
      <c r="AA5" s="258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0"/>
      <c r="E6" s="43"/>
      <c r="F6" s="242"/>
      <c r="G6" s="44"/>
      <c r="H6" s="238"/>
      <c r="I6" s="43"/>
      <c r="J6" s="236"/>
      <c r="K6" s="43"/>
      <c r="L6" s="238"/>
      <c r="M6" s="43"/>
      <c r="N6" s="240"/>
      <c r="O6" s="43"/>
      <c r="P6" s="242"/>
      <c r="Q6" s="44"/>
      <c r="R6" s="238"/>
      <c r="S6" s="43"/>
      <c r="T6" s="236"/>
      <c r="U6" s="43"/>
      <c r="V6" s="238"/>
      <c r="W6" s="43"/>
      <c r="X6" s="236" t="s">
        <v>392</v>
      </c>
      <c r="Y6" s="43"/>
      <c r="Z6" s="204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1"/>
      <c r="E7" s="48" t="s">
        <v>124</v>
      </c>
      <c r="F7" s="243"/>
      <c r="G7" s="49" t="s">
        <v>124</v>
      </c>
      <c r="H7" s="239"/>
      <c r="I7" s="48" t="s">
        <v>124</v>
      </c>
      <c r="J7" s="237"/>
      <c r="K7" s="48" t="s">
        <v>124</v>
      </c>
      <c r="L7" s="239"/>
      <c r="M7" s="48" t="s">
        <v>124</v>
      </c>
      <c r="N7" s="241"/>
      <c r="O7" s="48" t="s">
        <v>124</v>
      </c>
      <c r="P7" s="243"/>
      <c r="Q7" s="49" t="s">
        <v>124</v>
      </c>
      <c r="R7" s="239"/>
      <c r="S7" s="48" t="s">
        <v>124</v>
      </c>
      <c r="T7" s="237"/>
      <c r="U7" s="48" t="s">
        <v>124</v>
      </c>
      <c r="V7" s="239"/>
      <c r="W7" s="48" t="s">
        <v>124</v>
      </c>
      <c r="X7" s="237"/>
      <c r="Y7" s="48" t="s">
        <v>124</v>
      </c>
      <c r="Z7" s="205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20250514</v>
      </c>
      <c r="E9" s="59" t="str">
        <f>IF(手入力!C3="",REPLACE(D9,5,0,"/"),REPLACE(手入力!C3,5,0,"/"))</f>
        <v>2025/0514</v>
      </c>
      <c r="F9" s="58">
        <v>20250514</v>
      </c>
      <c r="G9" s="59" t="str">
        <f>IF(手入力!D3="",REPLACE(F9,5,0,"/"),REPLACE(手入力!D3,5,0,"/"))</f>
        <v>2025/0514</v>
      </c>
      <c r="H9" s="58">
        <v>20250514</v>
      </c>
      <c r="I9" s="59" t="str">
        <f>IF(手入力!E3="",REPLACE(H9,5,0,"/"),REPLACE(手入力!E3,5,0,"/"))</f>
        <v>2025/0514</v>
      </c>
      <c r="J9" s="58">
        <v>20250514</v>
      </c>
      <c r="K9" s="59" t="str">
        <f>IF(手入力!F3="",REPLACE(J9,5,0,"/"),REPLACE(手入力!F3,5,0,"/"))</f>
        <v>2025/0514</v>
      </c>
      <c r="L9" s="58">
        <v>20250514</v>
      </c>
      <c r="M9" s="59" t="str">
        <f>IF(手入力!G3="",REPLACE(L9,5,0,"/"),REPLACE(手入力!G3,5,0,"/"))</f>
        <v>2025/0514</v>
      </c>
      <c r="N9" s="58">
        <v>20250514</v>
      </c>
      <c r="O9" s="59" t="str">
        <f>IF(手入力!H3="",REPLACE(N9,5,0,"/"),REPLACE(手入力!H3,5,0,"/"))</f>
        <v>2025/0514</v>
      </c>
      <c r="P9" s="58" t="s">
        <v>401</v>
      </c>
      <c r="Q9" s="59" t="str">
        <f>IF(手入力!I3="",REPLACE(P9,5,0,"/"),REPLACE(手入力!I3,5,0,"/"))</f>
        <v>/</v>
      </c>
      <c r="R9" s="58">
        <v>20250514</v>
      </c>
      <c r="S9" s="59" t="str">
        <f>IF(手入力!J3="",REPLACE(R9,5,0,"/"),REPLACE(手入力!J3,5,0,"/"))</f>
        <v>2025/0514</v>
      </c>
      <c r="T9" s="58">
        <v>20250514</v>
      </c>
      <c r="U9" s="59" t="str">
        <f>IF(手入力!K3="",REPLACE(T9,5,0,"/"),REPLACE(手入力!K3,5,0,"/"))</f>
        <v>2025/0514</v>
      </c>
      <c r="V9" s="58">
        <v>20250514</v>
      </c>
      <c r="W9" s="59" t="str">
        <f>IF(手入力!L3="",REPLACE(V9,5,0,"/"),REPLACE(手入力!L3,5,0,"/"))</f>
        <v>2025/0514</v>
      </c>
      <c r="X9" s="58">
        <v>20250501</v>
      </c>
      <c r="Y9" s="59" t="str">
        <f>IF(手入力!M3="",REPLACE(X9,5,0,"/"),REPLACE(手入力!M3,5,0,"/"))</f>
        <v>2025/0501</v>
      </c>
      <c r="Z9" s="58">
        <v>20250501</v>
      </c>
      <c r="AA9" s="59" t="str">
        <f>IF(手入力!N3="",REPLACE(Z9,5,0,"/"),REPLACE(手入力!N3,5,0,"/"))</f>
        <v>2025/0501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946</v>
      </c>
      <c r="E10" s="67" t="str">
        <f>TEXT(D10,"0000")</f>
        <v>0946</v>
      </c>
      <c r="F10" s="68">
        <v>1012</v>
      </c>
      <c r="G10" s="67" t="str">
        <f>TEXT(F10,"0000")</f>
        <v>1012</v>
      </c>
      <c r="H10" s="68">
        <v>1037</v>
      </c>
      <c r="I10" s="67" t="str">
        <f>TEXT(H10,"0000")</f>
        <v>1037</v>
      </c>
      <c r="J10" s="68">
        <v>921</v>
      </c>
      <c r="K10" s="67" t="str">
        <f>TEXT(J10,"0000")</f>
        <v>0921</v>
      </c>
      <c r="L10" s="68">
        <v>900</v>
      </c>
      <c r="M10" s="67" t="str">
        <f>TEXT(L10,"0000")</f>
        <v>0900</v>
      </c>
      <c r="N10" s="66">
        <v>1036</v>
      </c>
      <c r="O10" s="67" t="str">
        <f>TEXT(N10,"0000")</f>
        <v>1036</v>
      </c>
      <c r="P10" s="68" t="s">
        <v>401</v>
      </c>
      <c r="Q10" s="67" t="str">
        <f>TEXT(P10,"0000")</f>
        <v/>
      </c>
      <c r="R10" s="68">
        <v>905</v>
      </c>
      <c r="S10" s="67" t="str">
        <f>TEXT(R10,"0000")</f>
        <v>0905</v>
      </c>
      <c r="T10" s="68">
        <v>1008</v>
      </c>
      <c r="U10" s="67" t="str">
        <f>TEXT(T10,"0000")</f>
        <v>1008</v>
      </c>
      <c r="V10" s="68">
        <v>943</v>
      </c>
      <c r="W10" s="67" t="str">
        <f>TEXT(V10,"0000")</f>
        <v>0943</v>
      </c>
      <c r="X10" s="68">
        <v>937</v>
      </c>
      <c r="Y10" s="67" t="str">
        <f>TEXT(X10,"0000")</f>
        <v>0937</v>
      </c>
      <c r="Z10" s="68">
        <v>1001</v>
      </c>
      <c r="AA10" s="67" t="str">
        <f>TEXT(Z10,"0000")</f>
        <v>1001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晴/曇</v>
      </c>
      <c r="E11" s="68">
        <f>IF(E9=0,"",(RIGHT(E9,2))-1)</f>
        <v>13</v>
      </c>
      <c r="F11" s="68" t="str">
        <f>IF(F$9=0,"",HLOOKUP(G11,天気タグ!$B$3:$AG$39,35))</f>
        <v>晴/曇</v>
      </c>
      <c r="G11" s="68">
        <f>IF(G9=0,"",(RIGHT(G9,2))-1)</f>
        <v>13</v>
      </c>
      <c r="H11" s="68" t="str">
        <f>IF(H$9=0,"",HLOOKUP(I11,天気タグ!$B$3:$AG$39,35))</f>
        <v>晴/曇</v>
      </c>
      <c r="I11" s="68">
        <f>IF(I9=0,"",(RIGHT(I9,2))-1)</f>
        <v>13</v>
      </c>
      <c r="J11" s="68" t="str">
        <f>IF(J$9=0,"",HLOOKUP(K11,天気タグ!$B$3:$AG$39,35))</f>
        <v>晴/曇</v>
      </c>
      <c r="K11" s="68">
        <f>IF(K9=0,"",(RIGHT(K9,2))-1)</f>
        <v>13</v>
      </c>
      <c r="L11" s="68" t="str">
        <f>IF(L$9=0,"",HLOOKUP(M11,天気タグ!$B$3:$AG$39,35))</f>
        <v>晴/曇</v>
      </c>
      <c r="M11" s="68">
        <f>IF(M9=0,"",(RIGHT(M9,2))-1)</f>
        <v>13</v>
      </c>
      <c r="N11" s="68" t="str">
        <f>IF(N$9=0,"",HLOOKUP(O11,天気タグ!$B$3:$AG$39,35))</f>
        <v>晴/曇</v>
      </c>
      <c r="O11" s="68">
        <f>IF(O9=0,"",(RIGHT(O9,2))-1)</f>
        <v>13</v>
      </c>
      <c r="P11" s="68" t="e">
        <f>IF(P$9=0,"",HLOOKUP(Q11,天気タグ!$B$3:$AG$39,35))</f>
        <v>#VALUE!</v>
      </c>
      <c r="Q11" s="68" t="e">
        <f>IF(Q9=0,"",(RIGHT(Q9,2))-1)</f>
        <v>#VALUE!</v>
      </c>
      <c r="R11" s="68" t="str">
        <f>IF(R$9=0,"",HLOOKUP(S11,天気タグ!$B$3:$AG$39,35))</f>
        <v>晴/曇</v>
      </c>
      <c r="S11" s="68">
        <f>IF(S9=0,"",(RIGHT(S9,2))-1)</f>
        <v>13</v>
      </c>
      <c r="T11" s="68" t="str">
        <f>IF(T$9=0,"",HLOOKUP(U11,天気タグ!$B$3:$AG$39,35))</f>
        <v>晴/曇</v>
      </c>
      <c r="U11" s="68">
        <f>IF(U9=0,"",(RIGHT(U9,2))-1)</f>
        <v>13</v>
      </c>
      <c r="V11" s="68" t="str">
        <f>IF(V$9=0,"",HLOOKUP(W11,天気タグ!$B$3:$AG$39,35))</f>
        <v>晴/曇</v>
      </c>
      <c r="W11" s="68">
        <f>IF(W9=0,"",(RIGHT(W9,2))-1)</f>
        <v>13</v>
      </c>
      <c r="X11" s="68" t="str">
        <f>IF(X$9=0,"",HLOOKUP(Y11,天気タグ!$B$3:$AG$39,35))</f>
        <v>雨/曇</v>
      </c>
      <c r="Y11" s="68">
        <f>IF(Y9=0,"",(RIGHT(Y9,2))-1)</f>
        <v>0</v>
      </c>
      <c r="Z11" s="68" t="str">
        <f>IF(Z$9=0,"",HLOOKUP(AA11,天気タグ!$B$3:$AG$39,35))</f>
        <v>雨/曇</v>
      </c>
      <c r="AA11" s="68">
        <f>IF(AA9=0,"",(RIGHT(AA9,2))-1)</f>
        <v>0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14</v>
      </c>
      <c r="F12" s="68" t="str">
        <f>IF(F$9=0,"",HLOOKUP(G12,天気タグ!$B$3:$AG$39,35))</f>
        <v>晴</v>
      </c>
      <c r="G12" s="68">
        <f>IF(G9=0,"",RIGHT(G9,2)*1)</f>
        <v>14</v>
      </c>
      <c r="H12" s="68" t="str">
        <f>IF(H$9=0,"",HLOOKUP(I12,天気タグ!$B$3:$AG$39,35))</f>
        <v>晴</v>
      </c>
      <c r="I12" s="68">
        <f>IF(I9=0,"",RIGHT(I9,2)*1)</f>
        <v>14</v>
      </c>
      <c r="J12" s="68" t="str">
        <f>IF(J$9=0,"",HLOOKUP(K12,天気タグ!$B$3:$AG$39,35))</f>
        <v>晴</v>
      </c>
      <c r="K12" s="68">
        <f>IF(K9=0,"",RIGHT(K9,2)*1)</f>
        <v>14</v>
      </c>
      <c r="L12" s="68" t="str">
        <f>IF(L$9=0,"",HLOOKUP(M12,天気タグ!$B$3:$AG$39,35))</f>
        <v>晴</v>
      </c>
      <c r="M12" s="68">
        <f>IF(M9=0,"",RIGHT(M9,2)*1)</f>
        <v>14</v>
      </c>
      <c r="N12" s="68" t="str">
        <f>IF(N$9=0,"",HLOOKUP(O12,天気タグ!$B$3:$AG$39,35))</f>
        <v>晴</v>
      </c>
      <c r="O12" s="68">
        <f>IF(O9=0,"",RIGHT(O9,2)*1)</f>
        <v>14</v>
      </c>
      <c r="P12" s="68" t="e">
        <f>IF(P$9=0,"",HLOOKUP(Q12,天気タグ!$B$3:$AG$39,35))</f>
        <v>#VALUE!</v>
      </c>
      <c r="Q12" s="68" t="e">
        <f>IF(Q9=0,"",RIGHT(Q9,2)*1)</f>
        <v>#VALUE!</v>
      </c>
      <c r="R12" s="68" t="str">
        <f>IF(R$9=0,"",HLOOKUP(S12,天気タグ!$B$3:$AG$39,35))</f>
        <v>晴</v>
      </c>
      <c r="S12" s="68">
        <f>IF(S9=0,"",RIGHT(S9,2)*1)</f>
        <v>14</v>
      </c>
      <c r="T12" s="68" t="str">
        <f>IF(T$9=0,"",HLOOKUP(U12,天気タグ!$B$3:$AG$39,35))</f>
        <v>晴</v>
      </c>
      <c r="U12" s="68">
        <f>IF(U9=0,"",RIGHT(U9,2)*1)</f>
        <v>14</v>
      </c>
      <c r="V12" s="68" t="str">
        <f>IF(V$9=0,"",HLOOKUP(W12,天気タグ!$B$3:$AG$39,35))</f>
        <v>晴</v>
      </c>
      <c r="W12" s="68">
        <f>IF(W9=0,"",RIGHT(W9,2)*1)</f>
        <v>14</v>
      </c>
      <c r="X12" s="68" t="str">
        <f>IF(X$9=0,"",HLOOKUP(Y12,天気タグ!$B$3:$AG$39,35))</f>
        <v>晴/曇</v>
      </c>
      <c r="Y12" s="68">
        <f>IF(Y9=0,"",RIGHT(Y9,2)*1)</f>
        <v>1</v>
      </c>
      <c r="Z12" s="68" t="str">
        <f>IF(Z$9=0,"",HLOOKUP(AA12,天気タグ!$B$3:$AG$39,35))</f>
        <v>晴/曇</v>
      </c>
      <c r="AA12" s="68">
        <f>IF(AA9=0,"",RIGHT(AA9,2)*1)</f>
        <v>1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18.899999999999999</v>
      </c>
      <c r="E13" s="70"/>
      <c r="F13" s="70">
        <v>21.1</v>
      </c>
      <c r="G13" s="70"/>
      <c r="H13" s="70">
        <v>19</v>
      </c>
      <c r="I13" s="68"/>
      <c r="J13" s="70">
        <v>18.899999999999999</v>
      </c>
      <c r="K13" s="70"/>
      <c r="L13" s="70">
        <v>20.9</v>
      </c>
      <c r="M13" s="70"/>
      <c r="N13" s="69">
        <v>18.8</v>
      </c>
      <c r="O13" s="70"/>
      <c r="P13" s="70" t="s">
        <v>401</v>
      </c>
      <c r="Q13" s="70"/>
      <c r="R13" s="70">
        <v>21.2</v>
      </c>
      <c r="S13" s="68"/>
      <c r="T13" s="70">
        <v>17.899999999999999</v>
      </c>
      <c r="U13" s="70"/>
      <c r="V13" s="70">
        <v>20.7</v>
      </c>
      <c r="W13" s="70"/>
      <c r="X13" s="70">
        <v>18.5</v>
      </c>
      <c r="Y13" s="70"/>
      <c r="Z13" s="70">
        <v>21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12.1</v>
      </c>
      <c r="E14" s="76"/>
      <c r="F14" s="77">
        <v>18.3</v>
      </c>
      <c r="G14" s="77"/>
      <c r="H14" s="77">
        <v>17.100000000000001</v>
      </c>
      <c r="I14" s="77"/>
      <c r="J14" s="77">
        <v>16.899999999999999</v>
      </c>
      <c r="K14" s="77"/>
      <c r="L14" s="77">
        <v>20.6</v>
      </c>
      <c r="M14" s="77"/>
      <c r="N14" s="76">
        <v>12.4</v>
      </c>
      <c r="O14" s="76"/>
      <c r="P14" s="77" t="s">
        <v>401</v>
      </c>
      <c r="Q14" s="77"/>
      <c r="R14" s="77">
        <v>19.5</v>
      </c>
      <c r="S14" s="77"/>
      <c r="T14" s="77">
        <v>13.8</v>
      </c>
      <c r="U14" s="77"/>
      <c r="V14" s="77">
        <v>14.8</v>
      </c>
      <c r="W14" s="77"/>
      <c r="X14" s="77">
        <v>17.399999999999999</v>
      </c>
      <c r="Y14" s="77"/>
      <c r="Z14" s="77">
        <v>20.100000000000001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91">
        <v>0</v>
      </c>
      <c r="O18" s="67">
        <f>N18/1000</f>
        <v>0</v>
      </c>
      <c r="P18" s="92" t="s">
        <v>401</v>
      </c>
      <c r="Q18" s="67" t="e">
        <f>P18/1000</f>
        <v>#VALUE!</v>
      </c>
      <c r="R18" s="68">
        <v>0</v>
      </c>
      <c r="S18" s="67">
        <f>R18/1000</f>
        <v>0</v>
      </c>
      <c r="T18" s="68">
        <v>0</v>
      </c>
      <c r="U18" s="67">
        <f>T18/1000</f>
        <v>0</v>
      </c>
      <c r="V18" s="68">
        <v>0</v>
      </c>
      <c r="W18" s="67">
        <f>V18/1000</f>
        <v>0</v>
      </c>
      <c r="X18" s="92">
        <v>0</v>
      </c>
      <c r="Y18" s="67">
        <f>X18/1000</f>
        <v>0</v>
      </c>
      <c r="Z18" s="68">
        <v>0</v>
      </c>
      <c r="AA18" s="67">
        <f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0"/>
        <v>0</v>
      </c>
      <c r="F20" s="96">
        <v>0</v>
      </c>
      <c r="G20" s="67">
        <f t="shared" si="1"/>
        <v>0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>
        <v>0</v>
      </c>
      <c r="M20" s="67">
        <f t="shared" si="2"/>
        <v>0</v>
      </c>
      <c r="N20" s="95">
        <v>0</v>
      </c>
      <c r="O20" s="67">
        <f t="shared" si="3"/>
        <v>0</v>
      </c>
      <c r="P20" s="96" t="s">
        <v>401</v>
      </c>
      <c r="Q20" s="67" t="e">
        <f>P20/1000</f>
        <v>#VALUE!</v>
      </c>
      <c r="R20" s="68">
        <v>0</v>
      </c>
      <c r="S20" s="67">
        <f t="shared" si="5"/>
        <v>0</v>
      </c>
      <c r="T20" s="68">
        <v>0</v>
      </c>
      <c r="U20" s="67">
        <f t="shared" si="6"/>
        <v>0</v>
      </c>
      <c r="V20" s="68">
        <v>0</v>
      </c>
      <c r="W20" s="67">
        <f t="shared" si="7"/>
        <v>0</v>
      </c>
      <c r="X20" s="96">
        <v>0</v>
      </c>
      <c r="Y20" s="67">
        <f t="shared" si="8"/>
        <v>0</v>
      </c>
      <c r="Z20" s="68">
        <v>0</v>
      </c>
      <c r="AA20" s="67">
        <f t="shared" si="9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0"/>
        <v>0</v>
      </c>
      <c r="F21" s="96">
        <v>0</v>
      </c>
      <c r="G21" s="67">
        <f t="shared" si="1"/>
        <v>0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>
        <v>0</v>
      </c>
      <c r="M21" s="67">
        <f t="shared" si="2"/>
        <v>0</v>
      </c>
      <c r="N21" s="95">
        <v>0</v>
      </c>
      <c r="O21" s="67">
        <f t="shared" si="3"/>
        <v>0</v>
      </c>
      <c r="P21" s="96" t="s">
        <v>401</v>
      </c>
      <c r="Q21" s="67" t="e">
        <f t="shared" si="4"/>
        <v>#VALUE!</v>
      </c>
      <c r="R21" s="68">
        <v>0</v>
      </c>
      <c r="S21" s="67">
        <f t="shared" si="5"/>
        <v>0</v>
      </c>
      <c r="T21" s="68">
        <v>0</v>
      </c>
      <c r="U21" s="67">
        <f t="shared" si="6"/>
        <v>0</v>
      </c>
      <c r="V21" s="68">
        <v>0</v>
      </c>
      <c r="W21" s="67">
        <f t="shared" si="7"/>
        <v>0</v>
      </c>
      <c r="X21" s="96">
        <v>0</v>
      </c>
      <c r="Y21" s="67">
        <f t="shared" si="8"/>
        <v>0</v>
      </c>
      <c r="Z21" s="68">
        <v>0</v>
      </c>
      <c r="AA21" s="67">
        <f t="shared" si="9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0"/>
        <v>0</v>
      </c>
      <c r="F22" s="96">
        <v>0</v>
      </c>
      <c r="G22" s="67">
        <f t="shared" si="1"/>
        <v>0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>
        <v>0</v>
      </c>
      <c r="M22" s="67">
        <f t="shared" si="2"/>
        <v>0</v>
      </c>
      <c r="N22" s="95">
        <v>0</v>
      </c>
      <c r="O22" s="67">
        <f t="shared" si="3"/>
        <v>0</v>
      </c>
      <c r="P22" s="96" t="s">
        <v>401</v>
      </c>
      <c r="Q22" s="67" t="e">
        <f t="shared" si="4"/>
        <v>#VALUE!</v>
      </c>
      <c r="R22" s="68">
        <v>0</v>
      </c>
      <c r="S22" s="67">
        <f t="shared" si="5"/>
        <v>0</v>
      </c>
      <c r="T22" s="68">
        <v>0</v>
      </c>
      <c r="U22" s="67">
        <f t="shared" si="6"/>
        <v>0</v>
      </c>
      <c r="V22" s="68">
        <v>0</v>
      </c>
      <c r="W22" s="67">
        <f t="shared" si="7"/>
        <v>0</v>
      </c>
      <c r="X22" s="96">
        <v>0</v>
      </c>
      <c r="Y22" s="67">
        <f t="shared" si="8"/>
        <v>0</v>
      </c>
      <c r="Z22" s="68">
        <v>0</v>
      </c>
      <c r="AA22" s="67">
        <f t="shared" si="9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0"/>
        <v>0</v>
      </c>
      <c r="F23" s="96">
        <v>0</v>
      </c>
      <c r="G23" s="67">
        <f t="shared" si="1"/>
        <v>0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>
        <v>0</v>
      </c>
      <c r="M23" s="67">
        <f t="shared" si="2"/>
        <v>0</v>
      </c>
      <c r="N23" s="95">
        <v>0</v>
      </c>
      <c r="O23" s="67">
        <f t="shared" si="3"/>
        <v>0</v>
      </c>
      <c r="P23" s="96" t="s">
        <v>401</v>
      </c>
      <c r="Q23" s="67" t="e">
        <f t="shared" si="4"/>
        <v>#VALUE!</v>
      </c>
      <c r="R23" s="68">
        <v>0</v>
      </c>
      <c r="S23" s="67">
        <f t="shared" si="5"/>
        <v>0</v>
      </c>
      <c r="T23" s="68">
        <v>0</v>
      </c>
      <c r="U23" s="67">
        <f t="shared" si="6"/>
        <v>0</v>
      </c>
      <c r="V23" s="68">
        <v>0</v>
      </c>
      <c r="W23" s="67">
        <f t="shared" si="7"/>
        <v>0</v>
      </c>
      <c r="X23" s="96">
        <v>0</v>
      </c>
      <c r="Y23" s="67">
        <f t="shared" si="8"/>
        <v>0</v>
      </c>
      <c r="Z23" s="68">
        <v>0</v>
      </c>
      <c r="AA23" s="67">
        <f t="shared" si="9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96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96" t="s">
        <v>401</v>
      </c>
      <c r="Y25" s="67" t="e">
        <f>X25/1000</f>
        <v>#VALUE!</v>
      </c>
      <c r="Z25" s="68" t="s">
        <v>401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0.11</v>
      </c>
      <c r="E26" s="98"/>
      <c r="F26" s="98">
        <v>0.11</v>
      </c>
      <c r="G26" s="98"/>
      <c r="H26" s="68">
        <v>0.11</v>
      </c>
      <c r="I26" s="98"/>
      <c r="J26" s="68">
        <v>0.08</v>
      </c>
      <c r="K26" s="98"/>
      <c r="L26" s="68">
        <v>7.0000000000000007E-2</v>
      </c>
      <c r="M26" s="98"/>
      <c r="N26" s="97">
        <v>0.15</v>
      </c>
      <c r="O26" s="98"/>
      <c r="P26" s="98" t="s">
        <v>401</v>
      </c>
      <c r="Q26" s="98"/>
      <c r="R26" s="68">
        <v>0.16</v>
      </c>
      <c r="S26" s="98"/>
      <c r="T26" s="68">
        <v>0.11</v>
      </c>
      <c r="U26" s="98"/>
      <c r="V26" s="68">
        <v>0.11</v>
      </c>
      <c r="W26" s="98"/>
      <c r="X26" s="98">
        <v>0.31</v>
      </c>
      <c r="Y26" s="98"/>
      <c r="Z26" s="68">
        <v>0.45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10">D28/1000</f>
        <v>0</v>
      </c>
      <c r="F28" s="98">
        <v>0</v>
      </c>
      <c r="G28" s="67">
        <f t="shared" ref="G28:I35" si="11">F28/1000</f>
        <v>0</v>
      </c>
      <c r="H28" s="68">
        <v>0</v>
      </c>
      <c r="I28" s="67">
        <f t="shared" si="11"/>
        <v>0</v>
      </c>
      <c r="J28" s="68">
        <v>0</v>
      </c>
      <c r="K28" s="67">
        <f t="shared" ref="K28:M35" si="12">J28/1000</f>
        <v>0</v>
      </c>
      <c r="L28" s="68">
        <v>0</v>
      </c>
      <c r="M28" s="67">
        <f t="shared" si="12"/>
        <v>0</v>
      </c>
      <c r="N28" s="97">
        <v>0</v>
      </c>
      <c r="O28" s="67">
        <f t="shared" ref="O28:O35" si="13">N28/1000</f>
        <v>0</v>
      </c>
      <c r="P28" s="98" t="s">
        <v>401</v>
      </c>
      <c r="Q28" s="67" t="e">
        <f t="shared" ref="Q28:Q35" si="14">P28/1000</f>
        <v>#VALUE!</v>
      </c>
      <c r="R28" s="68">
        <v>0</v>
      </c>
      <c r="S28" s="67">
        <f t="shared" ref="S28:S35" si="15">R28/1000</f>
        <v>0</v>
      </c>
      <c r="T28" s="68">
        <v>0</v>
      </c>
      <c r="U28" s="67">
        <f t="shared" ref="U28:U35" si="16">T28/1000</f>
        <v>0</v>
      </c>
      <c r="V28" s="68">
        <v>0</v>
      </c>
      <c r="W28" s="67">
        <f t="shared" ref="W28:W35" si="17">V28/1000</f>
        <v>0</v>
      </c>
      <c r="X28" s="98">
        <v>0</v>
      </c>
      <c r="Y28" s="67">
        <f t="shared" ref="Y28:Y35" si="18">X28/1000</f>
        <v>0</v>
      </c>
      <c r="Z28" s="68">
        <v>0</v>
      </c>
      <c r="AA28" s="67">
        <f t="shared" ref="AA28:AA35" si="19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401</v>
      </c>
      <c r="E29" s="67" t="e">
        <f t="shared" si="10"/>
        <v>#VALUE!</v>
      </c>
      <c r="F29" s="92" t="s">
        <v>401</v>
      </c>
      <c r="G29" s="67" t="e">
        <f t="shared" si="11"/>
        <v>#VALUE!</v>
      </c>
      <c r="H29" s="68" t="s">
        <v>401</v>
      </c>
      <c r="I29" s="67" t="e">
        <f t="shared" si="11"/>
        <v>#VALUE!</v>
      </c>
      <c r="J29" s="68" t="s">
        <v>401</v>
      </c>
      <c r="K29" s="67" t="e">
        <f t="shared" si="12"/>
        <v>#VALUE!</v>
      </c>
      <c r="L29" s="68" t="s">
        <v>401</v>
      </c>
      <c r="M29" s="67" t="e">
        <f t="shared" si="12"/>
        <v>#VALUE!</v>
      </c>
      <c r="N29" s="91" t="s">
        <v>401</v>
      </c>
      <c r="O29" s="67" t="e">
        <f t="shared" si="13"/>
        <v>#VALUE!</v>
      </c>
      <c r="P29" s="92" t="s">
        <v>401</v>
      </c>
      <c r="Q29" s="67" t="e">
        <f t="shared" si="14"/>
        <v>#VALUE!</v>
      </c>
      <c r="R29" s="68" t="s">
        <v>401</v>
      </c>
      <c r="S29" s="67" t="e">
        <f t="shared" si="15"/>
        <v>#VALUE!</v>
      </c>
      <c r="T29" s="68" t="s">
        <v>401</v>
      </c>
      <c r="U29" s="67" t="e">
        <f t="shared" si="16"/>
        <v>#VALUE!</v>
      </c>
      <c r="V29" s="68" t="s">
        <v>401</v>
      </c>
      <c r="W29" s="67" t="e">
        <f t="shared" si="17"/>
        <v>#VALUE!</v>
      </c>
      <c r="X29" s="92" t="s">
        <v>401</v>
      </c>
      <c r="Y29" s="67" t="e">
        <f t="shared" si="18"/>
        <v>#VALUE!</v>
      </c>
      <c r="Z29" s="68" t="s">
        <v>401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401</v>
      </c>
      <c r="E30" s="67" t="e">
        <f t="shared" si="10"/>
        <v>#VALUE!</v>
      </c>
      <c r="F30" s="96" t="s">
        <v>401</v>
      </c>
      <c r="G30" s="67" t="e">
        <f t="shared" si="11"/>
        <v>#VALUE!</v>
      </c>
      <c r="H30" s="68" t="s">
        <v>401</v>
      </c>
      <c r="I30" s="67" t="e">
        <f t="shared" si="11"/>
        <v>#VALUE!</v>
      </c>
      <c r="J30" s="68" t="s">
        <v>401</v>
      </c>
      <c r="K30" s="67" t="e">
        <f t="shared" si="12"/>
        <v>#VALUE!</v>
      </c>
      <c r="L30" s="68" t="s">
        <v>401</v>
      </c>
      <c r="M30" s="67" t="e">
        <f t="shared" si="12"/>
        <v>#VALUE!</v>
      </c>
      <c r="N30" s="95" t="s">
        <v>401</v>
      </c>
      <c r="O30" s="67" t="e">
        <f t="shared" si="13"/>
        <v>#VALUE!</v>
      </c>
      <c r="P30" s="96" t="s">
        <v>401</v>
      </c>
      <c r="Q30" s="67" t="e">
        <f t="shared" si="14"/>
        <v>#VALUE!</v>
      </c>
      <c r="R30" s="68" t="s">
        <v>401</v>
      </c>
      <c r="S30" s="67" t="e">
        <f t="shared" si="15"/>
        <v>#VALUE!</v>
      </c>
      <c r="T30" s="68" t="s">
        <v>401</v>
      </c>
      <c r="U30" s="67" t="e">
        <f t="shared" si="16"/>
        <v>#VALUE!</v>
      </c>
      <c r="V30" s="68" t="s">
        <v>401</v>
      </c>
      <c r="W30" s="67" t="e">
        <f t="shared" si="17"/>
        <v>#VALUE!</v>
      </c>
      <c r="X30" s="96" t="s">
        <v>401</v>
      </c>
      <c r="Y30" s="67" t="e">
        <f t="shared" si="18"/>
        <v>#VALUE!</v>
      </c>
      <c r="Z30" s="68" t="s">
        <v>401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401</v>
      </c>
      <c r="E31" s="67" t="e">
        <f t="shared" si="10"/>
        <v>#VALUE!</v>
      </c>
      <c r="F31" s="96" t="s">
        <v>401</v>
      </c>
      <c r="G31" s="67" t="e">
        <f t="shared" si="11"/>
        <v>#VALUE!</v>
      </c>
      <c r="H31" s="68" t="s">
        <v>401</v>
      </c>
      <c r="I31" s="67" t="e">
        <f t="shared" si="11"/>
        <v>#VALUE!</v>
      </c>
      <c r="J31" s="68" t="s">
        <v>401</v>
      </c>
      <c r="K31" s="67" t="e">
        <f t="shared" si="12"/>
        <v>#VALUE!</v>
      </c>
      <c r="L31" s="68" t="s">
        <v>401</v>
      </c>
      <c r="M31" s="67" t="e">
        <f t="shared" si="12"/>
        <v>#VALUE!</v>
      </c>
      <c r="N31" s="95" t="s">
        <v>401</v>
      </c>
      <c r="O31" s="67" t="e">
        <f t="shared" si="13"/>
        <v>#VALUE!</v>
      </c>
      <c r="P31" s="96" t="s">
        <v>401</v>
      </c>
      <c r="Q31" s="67" t="e">
        <f t="shared" si="14"/>
        <v>#VALUE!</v>
      </c>
      <c r="R31" s="68" t="s">
        <v>401</v>
      </c>
      <c r="S31" s="67" t="e">
        <f t="shared" si="15"/>
        <v>#VALUE!</v>
      </c>
      <c r="T31" s="68" t="s">
        <v>401</v>
      </c>
      <c r="U31" s="67" t="e">
        <f t="shared" si="16"/>
        <v>#VALUE!</v>
      </c>
      <c r="V31" s="68" t="s">
        <v>401</v>
      </c>
      <c r="W31" s="67" t="e">
        <f t="shared" si="17"/>
        <v>#VALUE!</v>
      </c>
      <c r="X31" s="96" t="s">
        <v>401</v>
      </c>
      <c r="Y31" s="67" t="e">
        <f t="shared" si="18"/>
        <v>#VALUE!</v>
      </c>
      <c r="Z31" s="68" t="s">
        <v>401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401</v>
      </c>
      <c r="E32" s="67" t="e">
        <f t="shared" si="10"/>
        <v>#VALUE!</v>
      </c>
      <c r="F32" s="96" t="s">
        <v>401</v>
      </c>
      <c r="G32" s="67" t="e">
        <f t="shared" si="11"/>
        <v>#VALUE!</v>
      </c>
      <c r="H32" s="68" t="s">
        <v>401</v>
      </c>
      <c r="I32" s="67" t="e">
        <f t="shared" si="11"/>
        <v>#VALUE!</v>
      </c>
      <c r="J32" s="68" t="s">
        <v>401</v>
      </c>
      <c r="K32" s="67" t="e">
        <f t="shared" si="12"/>
        <v>#VALUE!</v>
      </c>
      <c r="L32" s="68" t="s">
        <v>401</v>
      </c>
      <c r="M32" s="67" t="e">
        <f t="shared" si="12"/>
        <v>#VALUE!</v>
      </c>
      <c r="N32" s="95" t="s">
        <v>401</v>
      </c>
      <c r="O32" s="67" t="e">
        <f t="shared" si="13"/>
        <v>#VALUE!</v>
      </c>
      <c r="P32" s="96" t="s">
        <v>401</v>
      </c>
      <c r="Q32" s="67" t="e">
        <f t="shared" si="14"/>
        <v>#VALUE!</v>
      </c>
      <c r="R32" s="68" t="s">
        <v>401</v>
      </c>
      <c r="S32" s="67" t="e">
        <f t="shared" si="15"/>
        <v>#VALUE!</v>
      </c>
      <c r="T32" s="68" t="s">
        <v>401</v>
      </c>
      <c r="U32" s="67" t="e">
        <f t="shared" si="16"/>
        <v>#VALUE!</v>
      </c>
      <c r="V32" s="68" t="s">
        <v>401</v>
      </c>
      <c r="W32" s="67" t="e">
        <f t="shared" si="17"/>
        <v>#VALUE!</v>
      </c>
      <c r="X32" s="96" t="s">
        <v>401</v>
      </c>
      <c r="Y32" s="67" t="e">
        <f t="shared" si="18"/>
        <v>#VALUE!</v>
      </c>
      <c r="Z32" s="68" t="s">
        <v>401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401</v>
      </c>
      <c r="E33" s="67" t="e">
        <f t="shared" si="10"/>
        <v>#VALUE!</v>
      </c>
      <c r="F33" s="96" t="s">
        <v>401</v>
      </c>
      <c r="G33" s="67" t="e">
        <f t="shared" si="11"/>
        <v>#VALUE!</v>
      </c>
      <c r="H33" s="68" t="s">
        <v>401</v>
      </c>
      <c r="I33" s="67" t="e">
        <f t="shared" si="11"/>
        <v>#VALUE!</v>
      </c>
      <c r="J33" s="68" t="s">
        <v>401</v>
      </c>
      <c r="K33" s="67" t="e">
        <f t="shared" si="12"/>
        <v>#VALUE!</v>
      </c>
      <c r="L33" s="68" t="s">
        <v>401</v>
      </c>
      <c r="M33" s="67" t="e">
        <f t="shared" si="12"/>
        <v>#VALUE!</v>
      </c>
      <c r="N33" s="95" t="s">
        <v>401</v>
      </c>
      <c r="O33" s="67" t="e">
        <f t="shared" si="13"/>
        <v>#VALUE!</v>
      </c>
      <c r="P33" s="96" t="s">
        <v>401</v>
      </c>
      <c r="Q33" s="67" t="e">
        <f t="shared" si="14"/>
        <v>#VALUE!</v>
      </c>
      <c r="R33" s="68" t="s">
        <v>401</v>
      </c>
      <c r="S33" s="67" t="e">
        <f t="shared" si="15"/>
        <v>#VALUE!</v>
      </c>
      <c r="T33" s="68" t="s">
        <v>401</v>
      </c>
      <c r="U33" s="67" t="e">
        <f t="shared" si="16"/>
        <v>#VALUE!</v>
      </c>
      <c r="V33" s="68" t="s">
        <v>401</v>
      </c>
      <c r="W33" s="67" t="e">
        <f t="shared" si="17"/>
        <v>#VALUE!</v>
      </c>
      <c r="X33" s="96" t="s">
        <v>401</v>
      </c>
      <c r="Y33" s="67" t="e">
        <f t="shared" si="18"/>
        <v>#VALUE!</v>
      </c>
      <c r="Z33" s="68" t="s">
        <v>401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401</v>
      </c>
      <c r="E34" s="67" t="e">
        <f t="shared" si="10"/>
        <v>#VALUE!</v>
      </c>
      <c r="F34" s="96" t="s">
        <v>401</v>
      </c>
      <c r="G34" s="67" t="e">
        <f t="shared" si="11"/>
        <v>#VALUE!</v>
      </c>
      <c r="H34" s="68" t="s">
        <v>401</v>
      </c>
      <c r="I34" s="67" t="e">
        <f t="shared" si="11"/>
        <v>#VALUE!</v>
      </c>
      <c r="J34" s="68" t="s">
        <v>401</v>
      </c>
      <c r="K34" s="67" t="e">
        <f t="shared" si="12"/>
        <v>#VALUE!</v>
      </c>
      <c r="L34" s="68" t="s">
        <v>401</v>
      </c>
      <c r="M34" s="67" t="e">
        <f t="shared" si="12"/>
        <v>#VALUE!</v>
      </c>
      <c r="N34" s="95" t="s">
        <v>401</v>
      </c>
      <c r="O34" s="67" t="e">
        <f t="shared" si="13"/>
        <v>#VALUE!</v>
      </c>
      <c r="P34" s="96" t="s">
        <v>401</v>
      </c>
      <c r="Q34" s="67" t="e">
        <f t="shared" si="14"/>
        <v>#VALUE!</v>
      </c>
      <c r="R34" s="68" t="s">
        <v>401</v>
      </c>
      <c r="S34" s="67" t="e">
        <f t="shared" si="15"/>
        <v>#VALUE!</v>
      </c>
      <c r="T34" s="68" t="s">
        <v>401</v>
      </c>
      <c r="U34" s="67" t="e">
        <f t="shared" si="16"/>
        <v>#VALUE!</v>
      </c>
      <c r="V34" s="68" t="s">
        <v>401</v>
      </c>
      <c r="W34" s="67" t="e">
        <f t="shared" si="17"/>
        <v>#VALUE!</v>
      </c>
      <c r="X34" s="96" t="s">
        <v>401</v>
      </c>
      <c r="Y34" s="67" t="e">
        <f t="shared" si="18"/>
        <v>#VALUE!</v>
      </c>
      <c r="Z34" s="68" t="s">
        <v>401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401</v>
      </c>
      <c r="E35" s="67" t="e">
        <f t="shared" si="10"/>
        <v>#VALUE!</v>
      </c>
      <c r="F35" s="96" t="s">
        <v>401</v>
      </c>
      <c r="G35" s="67" t="e">
        <f t="shared" si="11"/>
        <v>#VALUE!</v>
      </c>
      <c r="H35" s="68" t="s">
        <v>401</v>
      </c>
      <c r="I35" s="67" t="e">
        <f t="shared" si="11"/>
        <v>#VALUE!</v>
      </c>
      <c r="J35" s="68" t="s">
        <v>401</v>
      </c>
      <c r="K35" s="67" t="e">
        <f t="shared" si="12"/>
        <v>#VALUE!</v>
      </c>
      <c r="L35" s="68" t="s">
        <v>401</v>
      </c>
      <c r="M35" s="67" t="e">
        <f t="shared" si="12"/>
        <v>#VALUE!</v>
      </c>
      <c r="N35" s="95" t="s">
        <v>401</v>
      </c>
      <c r="O35" s="67" t="e">
        <f t="shared" si="13"/>
        <v>#VALUE!</v>
      </c>
      <c r="P35" s="96" t="s">
        <v>401</v>
      </c>
      <c r="Q35" s="67" t="e">
        <f t="shared" si="14"/>
        <v>#VALUE!</v>
      </c>
      <c r="R35" s="68" t="s">
        <v>401</v>
      </c>
      <c r="S35" s="67" t="e">
        <f t="shared" si="15"/>
        <v>#VALUE!</v>
      </c>
      <c r="T35" s="68" t="s">
        <v>401</v>
      </c>
      <c r="U35" s="67" t="e">
        <f t="shared" si="16"/>
        <v>#VALUE!</v>
      </c>
      <c r="V35" s="68" t="s">
        <v>401</v>
      </c>
      <c r="W35" s="67" t="e">
        <f t="shared" si="17"/>
        <v>#VALUE!</v>
      </c>
      <c r="X35" s="96" t="s">
        <v>401</v>
      </c>
      <c r="Y35" s="67" t="e">
        <f t="shared" si="18"/>
        <v>#VALUE!</v>
      </c>
      <c r="Z35" s="68" t="s">
        <v>401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97">
        <v>0</v>
      </c>
      <c r="O36" s="98"/>
      <c r="P36" s="98" t="s">
        <v>401</v>
      </c>
      <c r="Q36" s="98"/>
      <c r="R36" s="68">
        <v>0</v>
      </c>
      <c r="S36" s="98"/>
      <c r="T36" s="68">
        <v>0</v>
      </c>
      <c r="U36" s="98"/>
      <c r="V36" s="68">
        <v>0.06</v>
      </c>
      <c r="W36" s="98"/>
      <c r="X36" s="98">
        <v>0.09</v>
      </c>
      <c r="Y36" s="98"/>
      <c r="Z36" s="68">
        <v>0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401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>
        <v>0</v>
      </c>
      <c r="Y37" s="96"/>
      <c r="Z37" s="68">
        <v>0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401</v>
      </c>
      <c r="E38" s="165" t="e">
        <f>D38/1000</f>
        <v>#VALUE!</v>
      </c>
      <c r="F38" s="96" t="s">
        <v>401</v>
      </c>
      <c r="G38" s="165" t="e">
        <f>F38/1000</f>
        <v>#VALUE!</v>
      </c>
      <c r="H38" s="68" t="s">
        <v>401</v>
      </c>
      <c r="I38" s="165" t="e">
        <f>H38/1000</f>
        <v>#VALUE!</v>
      </c>
      <c r="J38" s="68" t="s">
        <v>401</v>
      </c>
      <c r="K38" s="165" t="e">
        <f>J38/1000</f>
        <v>#VALUE!</v>
      </c>
      <c r="L38" s="68" t="s">
        <v>401</v>
      </c>
      <c r="M38" s="165" t="e">
        <f>L38/1000</f>
        <v>#VALUE!</v>
      </c>
      <c r="N38" s="95" t="s">
        <v>401</v>
      </c>
      <c r="O38" s="165" t="e">
        <f t="shared" ref="O38:Q40" si="20">N38/1000</f>
        <v>#VALUE!</v>
      </c>
      <c r="P38" s="96" t="s">
        <v>401</v>
      </c>
      <c r="Q38" s="165" t="e">
        <f t="shared" si="20"/>
        <v>#VALUE!</v>
      </c>
      <c r="R38" s="68" t="s">
        <v>401</v>
      </c>
      <c r="S38" s="165" t="e">
        <f t="shared" ref="S38:S40" si="21">R38/1000</f>
        <v>#VALUE!</v>
      </c>
      <c r="T38" s="68" t="s">
        <v>401</v>
      </c>
      <c r="U38" s="165" t="e">
        <f t="shared" ref="U38:U40" si="22">T38/1000</f>
        <v>#VALUE!</v>
      </c>
      <c r="V38" s="68" t="s">
        <v>401</v>
      </c>
      <c r="W38" s="165" t="e">
        <f t="shared" ref="W38:W40" si="23">V38/1000</f>
        <v>#VALUE!</v>
      </c>
      <c r="X38" s="96" t="s">
        <v>401</v>
      </c>
      <c r="Y38" s="165" t="e">
        <f t="shared" ref="Y38:Y40" si="24">X38/1000</f>
        <v>#VALUE!</v>
      </c>
      <c r="Z38" s="68" t="s">
        <v>401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3.0000000000000001E-3</v>
      </c>
      <c r="E39" s="96"/>
      <c r="F39" s="96">
        <v>8.0000000000000002E-3</v>
      </c>
      <c r="G39" s="96"/>
      <c r="H39" s="68">
        <v>0.01</v>
      </c>
      <c r="I39" s="96"/>
      <c r="J39" s="68">
        <v>4.0000000000000001E-3</v>
      </c>
      <c r="K39" s="96"/>
      <c r="L39" s="68">
        <v>5.0000000000000001E-3</v>
      </c>
      <c r="M39" s="96"/>
      <c r="N39" s="95">
        <v>2E-3</v>
      </c>
      <c r="O39" s="96"/>
      <c r="P39" s="96" t="s">
        <v>401</v>
      </c>
      <c r="Q39" s="96"/>
      <c r="R39" s="68">
        <v>3.0000000000000001E-3</v>
      </c>
      <c r="S39" s="96"/>
      <c r="T39" s="68">
        <v>5.0000000000000001E-3</v>
      </c>
      <c r="U39" s="96"/>
      <c r="V39" s="68">
        <v>1.2999999999999999E-2</v>
      </c>
      <c r="W39" s="96"/>
      <c r="X39" s="96">
        <v>8.0000000000000002E-3</v>
      </c>
      <c r="Y39" s="96"/>
      <c r="Z39" s="68">
        <v>0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401</v>
      </c>
      <c r="E40" s="165" t="e">
        <f>D40/1000</f>
        <v>#VALUE!</v>
      </c>
      <c r="F40" s="96" t="s">
        <v>401</v>
      </c>
      <c r="G40" s="165" t="e">
        <f>F40/1000</f>
        <v>#VALUE!</v>
      </c>
      <c r="H40" s="68" t="s">
        <v>401</v>
      </c>
      <c r="I40" s="165" t="e">
        <f>H40/1000</f>
        <v>#VALUE!</v>
      </c>
      <c r="J40" s="68" t="s">
        <v>401</v>
      </c>
      <c r="K40" s="165" t="e">
        <f>J40/1000</f>
        <v>#VALUE!</v>
      </c>
      <c r="L40" s="68" t="s">
        <v>401</v>
      </c>
      <c r="M40" s="165" t="e">
        <f>L40/1000</f>
        <v>#VALUE!</v>
      </c>
      <c r="N40" s="95" t="s">
        <v>401</v>
      </c>
      <c r="O40" s="165" t="e">
        <f t="shared" si="20"/>
        <v>#VALUE!</v>
      </c>
      <c r="P40" s="96" t="s">
        <v>401</v>
      </c>
      <c r="Q40" s="165" t="e">
        <f t="shared" si="20"/>
        <v>#VALUE!</v>
      </c>
      <c r="R40" s="68" t="s">
        <v>401</v>
      </c>
      <c r="S40" s="165" t="e">
        <f t="shared" si="21"/>
        <v>#VALUE!</v>
      </c>
      <c r="T40" s="68" t="s">
        <v>401</v>
      </c>
      <c r="U40" s="165" t="e">
        <f t="shared" si="22"/>
        <v>#VALUE!</v>
      </c>
      <c r="V40" s="68" t="s">
        <v>401</v>
      </c>
      <c r="W40" s="165" t="e">
        <f t="shared" si="23"/>
        <v>#VALUE!</v>
      </c>
      <c r="X40" s="96" t="s">
        <v>401</v>
      </c>
      <c r="Y40" s="165" t="e">
        <f t="shared" si="24"/>
        <v>#VALUE!</v>
      </c>
      <c r="Z40" s="68" t="s">
        <v>401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96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96" t="s">
        <v>401</v>
      </c>
      <c r="Y41" s="96"/>
      <c r="Z41" s="68" t="s">
        <v>401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401</v>
      </c>
      <c r="E42" s="67" t="e">
        <f>D42/1000</f>
        <v>#VALUE!</v>
      </c>
      <c r="F42" s="96" t="s">
        <v>401</v>
      </c>
      <c r="G42" s="67" t="e">
        <f>F42/1000</f>
        <v>#VALUE!</v>
      </c>
      <c r="H42" s="68" t="s">
        <v>401</v>
      </c>
      <c r="I42" s="67" t="e">
        <f>H42/1000</f>
        <v>#VALUE!</v>
      </c>
      <c r="J42" s="68" t="s">
        <v>401</v>
      </c>
      <c r="K42" s="67" t="e">
        <f>J42/1000</f>
        <v>#VALUE!</v>
      </c>
      <c r="L42" s="68" t="s">
        <v>401</v>
      </c>
      <c r="M42" s="67" t="e">
        <f>L42/1000</f>
        <v>#VALUE!</v>
      </c>
      <c r="N42" s="95" t="s">
        <v>401</v>
      </c>
      <c r="O42" s="67" t="e">
        <f>N42/1000</f>
        <v>#VALUE!</v>
      </c>
      <c r="P42" s="96" t="s">
        <v>401</v>
      </c>
      <c r="Q42" s="67" t="e">
        <f>P42/1000</f>
        <v>#VALUE!</v>
      </c>
      <c r="R42" s="68" t="s">
        <v>401</v>
      </c>
      <c r="S42" s="67" t="e">
        <f>R42/1000</f>
        <v>#VALUE!</v>
      </c>
      <c r="T42" s="68" t="s">
        <v>401</v>
      </c>
      <c r="U42" s="67" t="e">
        <f>T42/1000</f>
        <v>#VALUE!</v>
      </c>
      <c r="V42" s="68" t="s">
        <v>401</v>
      </c>
      <c r="W42" s="67" t="e">
        <f>V42/1000</f>
        <v>#VALUE!</v>
      </c>
      <c r="X42" s="96" t="s">
        <v>401</v>
      </c>
      <c r="Y42" s="67" t="e">
        <f>X42/1000</f>
        <v>#VALUE!</v>
      </c>
      <c r="Z42" s="68" t="s">
        <v>401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5.0000000000000001E-3</v>
      </c>
      <c r="E43" s="96"/>
      <c r="F43" s="96">
        <v>1.2999999999999999E-2</v>
      </c>
      <c r="G43" s="96"/>
      <c r="H43" s="68">
        <v>1.4999999999999999E-2</v>
      </c>
      <c r="I43" s="96"/>
      <c r="J43" s="68">
        <v>6.0000000000000001E-3</v>
      </c>
      <c r="K43" s="96"/>
      <c r="L43" s="68">
        <v>1.2E-2</v>
      </c>
      <c r="M43" s="96"/>
      <c r="N43" s="95">
        <v>0</v>
      </c>
      <c r="O43" s="96"/>
      <c r="P43" s="96" t="s">
        <v>401</v>
      </c>
      <c r="Q43" s="96"/>
      <c r="R43" s="68">
        <v>0.02</v>
      </c>
      <c r="S43" s="96"/>
      <c r="T43" s="68">
        <v>5.0000000000000001E-3</v>
      </c>
      <c r="U43" s="96"/>
      <c r="V43" s="68">
        <v>1.7999999999999999E-2</v>
      </c>
      <c r="W43" s="96"/>
      <c r="X43" s="96">
        <v>0.01</v>
      </c>
      <c r="Y43" s="96"/>
      <c r="Z43" s="68">
        <v>3.0000000000000001E-3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401</v>
      </c>
      <c r="E44" s="165" t="e">
        <f t="shared" ref="E44:G45" si="26">D44/1000</f>
        <v>#VALUE!</v>
      </c>
      <c r="F44" s="96" t="s">
        <v>401</v>
      </c>
      <c r="G44" s="165" t="e">
        <f t="shared" si="26"/>
        <v>#VALUE!</v>
      </c>
      <c r="H44" s="68" t="s">
        <v>401</v>
      </c>
      <c r="I44" s="165" t="e">
        <f t="shared" ref="I44" si="27">H44/1000</f>
        <v>#VALUE!</v>
      </c>
      <c r="J44" s="68" t="s">
        <v>401</v>
      </c>
      <c r="K44" s="165" t="e">
        <f t="shared" ref="K44" si="28">J44/1000</f>
        <v>#VALUE!</v>
      </c>
      <c r="L44" s="68" t="s">
        <v>401</v>
      </c>
      <c r="M44" s="165" t="e">
        <f t="shared" ref="M44" si="29">L44/1000</f>
        <v>#VALUE!</v>
      </c>
      <c r="N44" s="95" t="s">
        <v>401</v>
      </c>
      <c r="O44" s="165" t="e">
        <f t="shared" ref="O44:Q45" si="30">N44/1000</f>
        <v>#VALUE!</v>
      </c>
      <c r="P44" s="96" t="s">
        <v>401</v>
      </c>
      <c r="Q44" s="165" t="e">
        <f t="shared" si="30"/>
        <v>#VALUE!</v>
      </c>
      <c r="R44" s="68" t="s">
        <v>401</v>
      </c>
      <c r="S44" s="165" t="e">
        <f t="shared" ref="S44:S45" si="31">R44/1000</f>
        <v>#VALUE!</v>
      </c>
      <c r="T44" s="68" t="s">
        <v>401</v>
      </c>
      <c r="U44" s="165" t="e">
        <f t="shared" ref="U44:U45" si="32">T44/1000</f>
        <v>#VALUE!</v>
      </c>
      <c r="V44" s="68" t="s">
        <v>401</v>
      </c>
      <c r="W44" s="165" t="e">
        <f t="shared" ref="W44:W45" si="33">V44/1000</f>
        <v>#VALUE!</v>
      </c>
      <c r="X44" s="96" t="s">
        <v>401</v>
      </c>
      <c r="Y44" s="165" t="e">
        <f t="shared" ref="Y44:Y45" si="34">X44/1000</f>
        <v>#VALUE!</v>
      </c>
      <c r="Z44" s="68" t="s">
        <v>401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401</v>
      </c>
      <c r="E45" s="165" t="e">
        <f t="shared" si="26"/>
        <v>#VALUE!</v>
      </c>
      <c r="F45" s="96" t="s">
        <v>401</v>
      </c>
      <c r="G45" s="165" t="e">
        <f t="shared" si="26"/>
        <v>#VALUE!</v>
      </c>
      <c r="H45" s="68" t="s">
        <v>401</v>
      </c>
      <c r="I45" s="165" t="e">
        <f t="shared" ref="I45" si="36">H45/1000</f>
        <v>#VALUE!</v>
      </c>
      <c r="J45" s="68" t="s">
        <v>401</v>
      </c>
      <c r="K45" s="165" t="e">
        <f t="shared" ref="K45" si="37">J45/1000</f>
        <v>#VALUE!</v>
      </c>
      <c r="L45" s="68" t="s">
        <v>401</v>
      </c>
      <c r="M45" s="165" t="e">
        <f t="shared" ref="M45" si="38">L45/1000</f>
        <v>#VALUE!</v>
      </c>
      <c r="N45" s="95" t="s">
        <v>401</v>
      </c>
      <c r="O45" s="165" t="e">
        <f t="shared" si="30"/>
        <v>#VALUE!</v>
      </c>
      <c r="P45" s="96" t="s">
        <v>401</v>
      </c>
      <c r="Q45" s="165" t="e">
        <f t="shared" si="30"/>
        <v>#VALUE!</v>
      </c>
      <c r="R45" s="68" t="s">
        <v>401</v>
      </c>
      <c r="S45" s="165" t="e">
        <f t="shared" si="31"/>
        <v>#VALUE!</v>
      </c>
      <c r="T45" s="68" t="s">
        <v>401</v>
      </c>
      <c r="U45" s="165" t="e">
        <f t="shared" si="32"/>
        <v>#VALUE!</v>
      </c>
      <c r="V45" s="68" t="s">
        <v>401</v>
      </c>
      <c r="W45" s="165" t="e">
        <f t="shared" si="33"/>
        <v>#VALUE!</v>
      </c>
      <c r="X45" s="96" t="s">
        <v>401</v>
      </c>
      <c r="Y45" s="165" t="e">
        <f t="shared" si="34"/>
        <v>#VALUE!</v>
      </c>
      <c r="Z45" s="68" t="s">
        <v>401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 t="s">
        <v>401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96">
        <v>0</v>
      </c>
      <c r="Y46" s="96"/>
      <c r="Z46" s="68">
        <v>0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0</v>
      </c>
      <c r="G47" s="67">
        <f>F47/1000</f>
        <v>0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2</v>
      </c>
      <c r="M47" s="67">
        <f>L47/1000</f>
        <v>2E-3</v>
      </c>
      <c r="N47" s="95">
        <v>0</v>
      </c>
      <c r="O47" s="67">
        <f>N47/1000</f>
        <v>0</v>
      </c>
      <c r="P47" s="96" t="s">
        <v>401</v>
      </c>
      <c r="Q47" s="67" t="e">
        <f>P47/1000</f>
        <v>#VALUE!</v>
      </c>
      <c r="R47" s="68">
        <v>0</v>
      </c>
      <c r="S47" s="67">
        <f>R47/1000</f>
        <v>0</v>
      </c>
      <c r="T47" s="68">
        <v>4</v>
      </c>
      <c r="U47" s="67">
        <f>T47/1000</f>
        <v>4.0000000000000001E-3</v>
      </c>
      <c r="V47" s="68">
        <v>0</v>
      </c>
      <c r="W47" s="67">
        <f>V47/1000</f>
        <v>0</v>
      </c>
      <c r="X47" s="96">
        <v>4</v>
      </c>
      <c r="Y47" s="67">
        <f>X47/1000</f>
        <v>4.0000000000000001E-3</v>
      </c>
      <c r="Z47" s="68">
        <v>5</v>
      </c>
      <c r="AA47" s="67">
        <f>Z47/1000</f>
        <v>5.0000000000000001E-3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>
        <v>10</v>
      </c>
      <c r="E48" s="67">
        <f>D48/1000</f>
        <v>0.01</v>
      </c>
      <c r="F48" s="98">
        <v>10</v>
      </c>
      <c r="G48" s="67">
        <f>F48/1000</f>
        <v>0.01</v>
      </c>
      <c r="H48" s="68">
        <v>10</v>
      </c>
      <c r="I48" s="67">
        <f>H48/1000</f>
        <v>0.01</v>
      </c>
      <c r="J48" s="68">
        <v>10</v>
      </c>
      <c r="K48" s="67">
        <f>J48/1000</f>
        <v>0.01</v>
      </c>
      <c r="L48" s="68">
        <v>10</v>
      </c>
      <c r="M48" s="67">
        <f>L48/1000</f>
        <v>0.01</v>
      </c>
      <c r="N48" s="97">
        <v>0</v>
      </c>
      <c r="O48" s="67">
        <f>N48/1000</f>
        <v>0</v>
      </c>
      <c r="P48" s="98" t="s">
        <v>401</v>
      </c>
      <c r="Q48" s="67" t="e">
        <f>P48/1000</f>
        <v>#VALUE!</v>
      </c>
      <c r="R48" s="68">
        <v>0</v>
      </c>
      <c r="S48" s="67">
        <f>R48/1000</f>
        <v>0</v>
      </c>
      <c r="T48" s="68">
        <v>0</v>
      </c>
      <c r="U48" s="67">
        <f>T48/1000</f>
        <v>0</v>
      </c>
      <c r="V48" s="68">
        <v>0</v>
      </c>
      <c r="W48" s="67">
        <f>V48/1000</f>
        <v>0</v>
      </c>
      <c r="X48" s="98">
        <v>0</v>
      </c>
      <c r="Y48" s="67">
        <f>X48/1000</f>
        <v>0</v>
      </c>
      <c r="Z48" s="68">
        <v>0</v>
      </c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97">
        <v>0</v>
      </c>
      <c r="O49" s="67">
        <f>N49/1000</f>
        <v>0</v>
      </c>
      <c r="P49" s="98" t="s">
        <v>401</v>
      </c>
      <c r="Q49" s="67" t="e">
        <f>P49/1000</f>
        <v>#VALUE!</v>
      </c>
      <c r="R49" s="68">
        <v>0</v>
      </c>
      <c r="S49" s="67">
        <f>R49/1000</f>
        <v>0</v>
      </c>
      <c r="T49" s="68">
        <v>0</v>
      </c>
      <c r="U49" s="67">
        <f>T49/1000</f>
        <v>0</v>
      </c>
      <c r="V49" s="68">
        <v>0</v>
      </c>
      <c r="W49" s="67">
        <f>V49/1000</f>
        <v>0</v>
      </c>
      <c r="X49" s="98">
        <v>0</v>
      </c>
      <c r="Y49" s="67">
        <f>X49/1000</f>
        <v>0</v>
      </c>
      <c r="Z49" s="68">
        <v>0</v>
      </c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>
        <v>0</v>
      </c>
      <c r="E50" s="67">
        <f>D50/1000</f>
        <v>0</v>
      </c>
      <c r="F50" s="96">
        <v>0</v>
      </c>
      <c r="G50" s="67">
        <f>F50/1000</f>
        <v>0</v>
      </c>
      <c r="H50" s="68">
        <v>0</v>
      </c>
      <c r="I50" s="67">
        <f>H50/1000</f>
        <v>0</v>
      </c>
      <c r="J50" s="68">
        <v>0</v>
      </c>
      <c r="K50" s="67">
        <f>J50/1000</f>
        <v>0</v>
      </c>
      <c r="L50" s="68">
        <v>18</v>
      </c>
      <c r="M50" s="67">
        <f>L50/1000</f>
        <v>1.7999999999999999E-2</v>
      </c>
      <c r="N50" s="95">
        <v>3</v>
      </c>
      <c r="O50" s="67">
        <f>N50/1000</f>
        <v>3.0000000000000001E-3</v>
      </c>
      <c r="P50" s="96" t="s">
        <v>401</v>
      </c>
      <c r="Q50" s="67" t="e">
        <f>P50/1000</f>
        <v>#VALUE!</v>
      </c>
      <c r="R50" s="68">
        <v>4</v>
      </c>
      <c r="S50" s="67">
        <f>R50/1000</f>
        <v>4.0000000000000001E-3</v>
      </c>
      <c r="T50" s="68">
        <v>4</v>
      </c>
      <c r="U50" s="67">
        <f>T50/1000</f>
        <v>4.0000000000000001E-3</v>
      </c>
      <c r="V50" s="68">
        <v>3</v>
      </c>
      <c r="W50" s="67">
        <f>V50/1000</f>
        <v>3.0000000000000001E-3</v>
      </c>
      <c r="X50" s="96">
        <v>3</v>
      </c>
      <c r="Y50" s="67">
        <f>X50/1000</f>
        <v>3.0000000000000001E-3</v>
      </c>
      <c r="Z50" s="68">
        <v>4</v>
      </c>
      <c r="AA50" s="67">
        <f>Z50/1000</f>
        <v>4.0000000000000001E-3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>
        <v>3.3</v>
      </c>
      <c r="E51" s="70"/>
      <c r="F51" s="70">
        <v>3.4</v>
      </c>
      <c r="G51" s="70"/>
      <c r="H51" s="68">
        <v>3.3</v>
      </c>
      <c r="I51" s="70"/>
      <c r="J51" s="68">
        <v>4.0999999999999996</v>
      </c>
      <c r="K51" s="70"/>
      <c r="L51" s="68">
        <v>4</v>
      </c>
      <c r="M51" s="70"/>
      <c r="N51" s="69">
        <v>2.8</v>
      </c>
      <c r="O51" s="70"/>
      <c r="P51" s="70" t="s">
        <v>401</v>
      </c>
      <c r="Q51" s="70"/>
      <c r="R51" s="68">
        <v>2.9</v>
      </c>
      <c r="S51" s="70"/>
      <c r="T51" s="68">
        <v>3</v>
      </c>
      <c r="U51" s="70"/>
      <c r="V51" s="68">
        <v>3.1</v>
      </c>
      <c r="W51" s="70"/>
      <c r="X51" s="70">
        <v>4.0999999999999996</v>
      </c>
      <c r="Y51" s="70"/>
      <c r="Z51" s="68">
        <v>5.7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95">
        <v>0</v>
      </c>
      <c r="O52" s="67">
        <f>N52/1000</f>
        <v>0</v>
      </c>
      <c r="P52" s="96" t="s">
        <v>401</v>
      </c>
      <c r="Q52" s="67" t="e">
        <f>P52/1000</f>
        <v>#VALUE!</v>
      </c>
      <c r="R52" s="68">
        <v>0</v>
      </c>
      <c r="S52" s="67">
        <f>R52/1000</f>
        <v>0</v>
      </c>
      <c r="T52" s="68">
        <v>0</v>
      </c>
      <c r="U52" s="67">
        <f>T52/1000</f>
        <v>0</v>
      </c>
      <c r="V52" s="68">
        <v>0</v>
      </c>
      <c r="W52" s="67">
        <f>V52/1000</f>
        <v>0</v>
      </c>
      <c r="X52" s="96">
        <v>0</v>
      </c>
      <c r="Y52" s="67">
        <f>X52/1000</f>
        <v>0</v>
      </c>
      <c r="Z52" s="68">
        <v>0</v>
      </c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2.1</v>
      </c>
      <c r="E53" s="70"/>
      <c r="F53" s="70">
        <v>2.2999999999999998</v>
      </c>
      <c r="G53" s="70"/>
      <c r="H53" s="68">
        <v>2.2999999999999998</v>
      </c>
      <c r="I53" s="70"/>
      <c r="J53" s="68">
        <v>2.6</v>
      </c>
      <c r="K53" s="70"/>
      <c r="L53" s="68">
        <v>2.9</v>
      </c>
      <c r="M53" s="70"/>
      <c r="N53" s="69">
        <v>1.6</v>
      </c>
      <c r="O53" s="70"/>
      <c r="P53" s="70" t="s">
        <v>401</v>
      </c>
      <c r="Q53" s="70"/>
      <c r="R53" s="68">
        <v>2</v>
      </c>
      <c r="S53" s="70"/>
      <c r="T53" s="68">
        <v>1.5</v>
      </c>
      <c r="U53" s="70"/>
      <c r="V53" s="68">
        <v>1.7</v>
      </c>
      <c r="W53" s="70"/>
      <c r="X53" s="70">
        <v>5.2</v>
      </c>
      <c r="Y53" s="70"/>
      <c r="Z53" s="68">
        <v>7.8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>
        <v>6.2257793999999995</v>
      </c>
      <c r="E54" s="70"/>
      <c r="F54" s="70">
        <v>6.0935079999999999</v>
      </c>
      <c r="G54" s="70"/>
      <c r="H54" s="68">
        <v>6.1337481999999994</v>
      </c>
      <c r="I54" s="70"/>
      <c r="J54" s="68">
        <v>5.8968635000000003</v>
      </c>
      <c r="K54" s="70"/>
      <c r="L54" s="68">
        <v>6.1943193000000001</v>
      </c>
      <c r="M54" s="70"/>
      <c r="N54" s="69">
        <v>5.6823758999999994</v>
      </c>
      <c r="O54" s="70"/>
      <c r="P54" s="70" t="s">
        <v>401</v>
      </c>
      <c r="Q54" s="70"/>
      <c r="R54" s="68">
        <v>5.8347224000000004</v>
      </c>
      <c r="S54" s="70"/>
      <c r="T54" s="68">
        <v>6.5476561000000002</v>
      </c>
      <c r="U54" s="70"/>
      <c r="V54" s="68">
        <v>6.5227950000000003</v>
      </c>
      <c r="W54" s="70"/>
      <c r="X54" s="70">
        <v>12.904373300000001</v>
      </c>
      <c r="Y54" s="70"/>
      <c r="Z54" s="68">
        <v>22.842891399999999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34</v>
      </c>
      <c r="E55" s="68"/>
      <c r="F55" s="68">
        <v>37</v>
      </c>
      <c r="G55" s="68"/>
      <c r="H55" s="68">
        <v>36</v>
      </c>
      <c r="I55" s="68"/>
      <c r="J55" s="68">
        <v>40</v>
      </c>
      <c r="K55" s="68"/>
      <c r="L55" s="68">
        <v>39</v>
      </c>
      <c r="M55" s="68"/>
      <c r="N55" s="66">
        <v>34</v>
      </c>
      <c r="O55" s="68"/>
      <c r="P55" s="68" t="s">
        <v>401</v>
      </c>
      <c r="Q55" s="68"/>
      <c r="R55" s="68">
        <v>38</v>
      </c>
      <c r="S55" s="68"/>
      <c r="T55" s="68">
        <v>39</v>
      </c>
      <c r="U55" s="68"/>
      <c r="V55" s="68">
        <v>40</v>
      </c>
      <c r="W55" s="68"/>
      <c r="X55" s="68">
        <v>33</v>
      </c>
      <c r="Y55" s="68"/>
      <c r="Z55" s="68">
        <v>49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97">
        <v>0</v>
      </c>
      <c r="O56" s="98"/>
      <c r="P56" s="98" t="s">
        <v>401</v>
      </c>
      <c r="Q56" s="98"/>
      <c r="R56" s="68">
        <v>0</v>
      </c>
      <c r="S56" s="98"/>
      <c r="T56" s="68">
        <v>0</v>
      </c>
      <c r="U56" s="98"/>
      <c r="V56" s="68">
        <v>0</v>
      </c>
      <c r="W56" s="98"/>
      <c r="X56" s="98">
        <v>0</v>
      </c>
      <c r="Y56" s="98"/>
      <c r="Z56" s="68">
        <v>0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96" t="s">
        <v>401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91">
        <v>0</v>
      </c>
      <c r="O60" s="67">
        <f>N60/1000</f>
        <v>0</v>
      </c>
      <c r="P60" s="92" t="s">
        <v>401</v>
      </c>
      <c r="Q60" s="67" t="e">
        <f>P60/1000</f>
        <v>#VALUE!</v>
      </c>
      <c r="R60" s="68">
        <v>0</v>
      </c>
      <c r="S60" s="67">
        <f>R60/1000</f>
        <v>0</v>
      </c>
      <c r="T60" s="68">
        <v>0</v>
      </c>
      <c r="U60" s="67">
        <f>T60/1000</f>
        <v>0</v>
      </c>
      <c r="V60" s="68">
        <v>0</v>
      </c>
      <c r="W60" s="67">
        <f>V60/1000</f>
        <v>0</v>
      </c>
      <c r="X60" s="92">
        <v>0</v>
      </c>
      <c r="Y60" s="67">
        <f>X60/1000</f>
        <v>0</v>
      </c>
      <c r="Z60" s="68">
        <v>0</v>
      </c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0.4</v>
      </c>
      <c r="E61" s="70"/>
      <c r="F61" s="70">
        <v>0.6</v>
      </c>
      <c r="G61" s="70"/>
      <c r="H61" s="68">
        <v>0.6</v>
      </c>
      <c r="I61" s="70"/>
      <c r="J61" s="68">
        <v>0.6</v>
      </c>
      <c r="K61" s="70"/>
      <c r="L61" s="68">
        <v>0.7</v>
      </c>
      <c r="M61" s="70"/>
      <c r="N61" s="69">
        <v>0.6</v>
      </c>
      <c r="O61" s="70"/>
      <c r="P61" s="70" t="s">
        <v>401</v>
      </c>
      <c r="Q61" s="70"/>
      <c r="R61" s="68">
        <v>0.6</v>
      </c>
      <c r="S61" s="70"/>
      <c r="T61" s="68">
        <v>0.5</v>
      </c>
      <c r="U61" s="70"/>
      <c r="V61" s="68">
        <v>0.7</v>
      </c>
      <c r="W61" s="70"/>
      <c r="X61" s="70">
        <v>0.6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7.1</v>
      </c>
      <c r="G62" s="70"/>
      <c r="H62" s="68">
        <v>6.9</v>
      </c>
      <c r="I62" s="70"/>
      <c r="J62" s="68">
        <v>7.2</v>
      </c>
      <c r="K62" s="70"/>
      <c r="L62" s="68">
        <v>7.2</v>
      </c>
      <c r="M62" s="70"/>
      <c r="N62" s="69">
        <v>7.1</v>
      </c>
      <c r="O62" s="70"/>
      <c r="P62" s="70" t="s">
        <v>401</v>
      </c>
      <c r="Q62" s="70"/>
      <c r="R62" s="68">
        <v>7.1</v>
      </c>
      <c r="S62" s="70"/>
      <c r="T62" s="68">
        <v>7</v>
      </c>
      <c r="U62" s="70"/>
      <c r="V62" s="68">
        <v>7.2</v>
      </c>
      <c r="W62" s="70"/>
      <c r="X62" s="70">
        <v>7.2</v>
      </c>
      <c r="Y62" s="70"/>
      <c r="Z62" s="68">
        <v>7.1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0.6</v>
      </c>
      <c r="K65" s="70"/>
      <c r="L65" s="68">
        <v>0</v>
      </c>
      <c r="M65" s="70"/>
      <c r="N65" s="69">
        <v>1</v>
      </c>
      <c r="O65" s="70"/>
      <c r="P65" s="70" t="s">
        <v>401</v>
      </c>
      <c r="Q65" s="70"/>
      <c r="R65" s="68">
        <v>0.6</v>
      </c>
      <c r="S65" s="70"/>
      <c r="T65" s="68">
        <v>0.6</v>
      </c>
      <c r="U65" s="70"/>
      <c r="V65" s="68">
        <v>0.5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59"/>
      <c r="B68" s="259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39">D70/1000</f>
        <v>0</v>
      </c>
      <c r="F70" s="123">
        <v>0</v>
      </c>
      <c r="G70" s="67">
        <f t="shared" ref="G70:M75" si="40">F70/1000</f>
        <v>0</v>
      </c>
      <c r="H70" s="84">
        <v>0</v>
      </c>
      <c r="I70" s="67">
        <f t="shared" si="40"/>
        <v>0</v>
      </c>
      <c r="J70" s="123">
        <v>0</v>
      </c>
      <c r="K70" s="67">
        <f t="shared" si="40"/>
        <v>0</v>
      </c>
      <c r="L70" s="123">
        <v>0</v>
      </c>
      <c r="M70" s="67">
        <f t="shared" si="40"/>
        <v>0</v>
      </c>
      <c r="N70" s="122">
        <v>0</v>
      </c>
      <c r="O70" s="67">
        <f t="shared" ref="O70:O75" si="41">N70/1000</f>
        <v>0</v>
      </c>
      <c r="P70" s="123" t="s">
        <v>401</v>
      </c>
      <c r="Q70" s="67" t="e">
        <f t="shared" ref="Q70:Q75" si="42">P70/1000</f>
        <v>#VALUE!</v>
      </c>
      <c r="R70" s="84">
        <v>0</v>
      </c>
      <c r="S70" s="67">
        <f t="shared" ref="S70:S75" si="43">R70/1000</f>
        <v>0</v>
      </c>
      <c r="T70" s="123">
        <v>0</v>
      </c>
      <c r="U70" s="67">
        <f t="shared" ref="U70:U74" si="44">T70/1000</f>
        <v>0</v>
      </c>
      <c r="V70" s="123">
        <v>0</v>
      </c>
      <c r="W70" s="67">
        <f t="shared" ref="W70:W74" si="45">V70/1000</f>
        <v>0</v>
      </c>
      <c r="X70" s="123">
        <v>0</v>
      </c>
      <c r="Y70" s="67">
        <f t="shared" ref="Y70:Y74" si="46">X70/1000</f>
        <v>0</v>
      </c>
      <c r="Z70" s="123">
        <v>0</v>
      </c>
      <c r="AA70" s="67">
        <f t="shared" ref="AA70:AA74" si="47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39"/>
        <v>0</v>
      </c>
      <c r="F71" s="92">
        <v>0</v>
      </c>
      <c r="G71" s="67">
        <f t="shared" si="40"/>
        <v>0</v>
      </c>
      <c r="H71" s="68">
        <v>0</v>
      </c>
      <c r="I71" s="67">
        <f t="shared" si="40"/>
        <v>0</v>
      </c>
      <c r="J71" s="92">
        <v>0</v>
      </c>
      <c r="K71" s="67">
        <f t="shared" si="40"/>
        <v>0</v>
      </c>
      <c r="L71" s="92">
        <v>0</v>
      </c>
      <c r="M71" s="67">
        <f t="shared" si="40"/>
        <v>0</v>
      </c>
      <c r="N71" s="91">
        <v>0</v>
      </c>
      <c r="O71" s="67">
        <f t="shared" si="41"/>
        <v>0</v>
      </c>
      <c r="P71" s="92" t="s">
        <v>401</v>
      </c>
      <c r="Q71" s="67" t="e">
        <f t="shared" si="42"/>
        <v>#VALUE!</v>
      </c>
      <c r="R71" s="68">
        <v>0</v>
      </c>
      <c r="S71" s="67">
        <f t="shared" si="43"/>
        <v>0</v>
      </c>
      <c r="T71" s="92">
        <v>0</v>
      </c>
      <c r="U71" s="67">
        <f t="shared" si="44"/>
        <v>0</v>
      </c>
      <c r="V71" s="92">
        <v>0</v>
      </c>
      <c r="W71" s="67">
        <f t="shared" si="45"/>
        <v>0</v>
      </c>
      <c r="X71" s="92">
        <v>0</v>
      </c>
      <c r="Y71" s="67">
        <f t="shared" si="46"/>
        <v>0</v>
      </c>
      <c r="Z71" s="92">
        <v>0</v>
      </c>
      <c r="AA71" s="67">
        <f t="shared" si="47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39"/>
        <v>0</v>
      </c>
      <c r="F72" s="96">
        <v>0</v>
      </c>
      <c r="G72" s="67">
        <f t="shared" si="40"/>
        <v>0</v>
      </c>
      <c r="H72" s="68">
        <v>0</v>
      </c>
      <c r="I72" s="67">
        <f t="shared" si="40"/>
        <v>0</v>
      </c>
      <c r="J72" s="96">
        <v>0</v>
      </c>
      <c r="K72" s="67">
        <f t="shared" si="40"/>
        <v>0</v>
      </c>
      <c r="L72" s="96">
        <v>0</v>
      </c>
      <c r="M72" s="67">
        <f t="shared" si="40"/>
        <v>0</v>
      </c>
      <c r="N72" s="95">
        <v>0</v>
      </c>
      <c r="O72" s="67">
        <f t="shared" si="41"/>
        <v>0</v>
      </c>
      <c r="P72" s="96" t="s">
        <v>401</v>
      </c>
      <c r="Q72" s="67" t="e">
        <f t="shared" si="42"/>
        <v>#VALUE!</v>
      </c>
      <c r="R72" s="68">
        <v>0</v>
      </c>
      <c r="S72" s="67">
        <f t="shared" si="43"/>
        <v>0</v>
      </c>
      <c r="T72" s="96">
        <v>0</v>
      </c>
      <c r="U72" s="67">
        <f t="shared" si="44"/>
        <v>0</v>
      </c>
      <c r="V72" s="96">
        <v>0</v>
      </c>
      <c r="W72" s="67">
        <f t="shared" si="45"/>
        <v>0</v>
      </c>
      <c r="X72" s="96">
        <v>0</v>
      </c>
      <c r="Y72" s="67">
        <f t="shared" si="46"/>
        <v>0</v>
      </c>
      <c r="Z72" s="96">
        <v>0</v>
      </c>
      <c r="AA72" s="67">
        <f t="shared" si="47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401</v>
      </c>
      <c r="E73" s="67" t="e">
        <f t="shared" si="39"/>
        <v>#VALUE!</v>
      </c>
      <c r="F73" s="92" t="s">
        <v>401</v>
      </c>
      <c r="G73" s="67" t="e">
        <f t="shared" si="40"/>
        <v>#VALUE!</v>
      </c>
      <c r="H73" s="68" t="s">
        <v>401</v>
      </c>
      <c r="I73" s="67" t="e">
        <f t="shared" si="40"/>
        <v>#VALUE!</v>
      </c>
      <c r="J73" s="92" t="s">
        <v>401</v>
      </c>
      <c r="K73" s="67" t="e">
        <f t="shared" si="40"/>
        <v>#VALUE!</v>
      </c>
      <c r="L73" s="92" t="s">
        <v>401</v>
      </c>
      <c r="M73" s="67" t="e">
        <f t="shared" si="40"/>
        <v>#VALUE!</v>
      </c>
      <c r="N73" s="91" t="s">
        <v>401</v>
      </c>
      <c r="O73" s="67" t="e">
        <f t="shared" si="41"/>
        <v>#VALUE!</v>
      </c>
      <c r="P73" s="92" t="s">
        <v>401</v>
      </c>
      <c r="Q73" s="67" t="e">
        <f t="shared" si="42"/>
        <v>#VALUE!</v>
      </c>
      <c r="R73" s="68" t="s">
        <v>401</v>
      </c>
      <c r="S73" s="67" t="e">
        <f t="shared" si="43"/>
        <v>#VALUE!</v>
      </c>
      <c r="T73" s="92" t="s">
        <v>401</v>
      </c>
      <c r="U73" s="67" t="e">
        <f t="shared" si="44"/>
        <v>#VALUE!</v>
      </c>
      <c r="V73" s="92" t="s">
        <v>401</v>
      </c>
      <c r="W73" s="67" t="e">
        <f t="shared" si="45"/>
        <v>#VALUE!</v>
      </c>
      <c r="X73" s="92" t="s">
        <v>401</v>
      </c>
      <c r="Y73" s="67" t="e">
        <f t="shared" si="46"/>
        <v>#VALUE!</v>
      </c>
      <c r="Z73" s="92" t="s">
        <v>401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401</v>
      </c>
      <c r="E74" s="67" t="e">
        <f t="shared" si="39"/>
        <v>#VALUE!</v>
      </c>
      <c r="F74" s="96" t="s">
        <v>401</v>
      </c>
      <c r="G74" s="67" t="e">
        <f t="shared" si="40"/>
        <v>#VALUE!</v>
      </c>
      <c r="H74" s="68" t="s">
        <v>401</v>
      </c>
      <c r="I74" s="67" t="e">
        <f t="shared" si="40"/>
        <v>#VALUE!</v>
      </c>
      <c r="J74" s="96" t="s">
        <v>401</v>
      </c>
      <c r="K74" s="67" t="e">
        <f t="shared" si="40"/>
        <v>#VALUE!</v>
      </c>
      <c r="L74" s="96" t="s">
        <v>401</v>
      </c>
      <c r="M74" s="67" t="e">
        <f t="shared" si="40"/>
        <v>#VALUE!</v>
      </c>
      <c r="N74" s="95" t="s">
        <v>401</v>
      </c>
      <c r="O74" s="67" t="e">
        <f t="shared" si="41"/>
        <v>#VALUE!</v>
      </c>
      <c r="P74" s="96" t="s">
        <v>401</v>
      </c>
      <c r="Q74" s="67" t="e">
        <f t="shared" si="42"/>
        <v>#VALUE!</v>
      </c>
      <c r="R74" s="68" t="s">
        <v>401</v>
      </c>
      <c r="S74" s="67" t="e">
        <f t="shared" si="43"/>
        <v>#VALUE!</v>
      </c>
      <c r="T74" s="96" t="s">
        <v>401</v>
      </c>
      <c r="U74" s="67" t="e">
        <f t="shared" si="44"/>
        <v>#VALUE!</v>
      </c>
      <c r="V74" s="96" t="s">
        <v>401</v>
      </c>
      <c r="W74" s="67" t="e">
        <f t="shared" si="45"/>
        <v>#VALUE!</v>
      </c>
      <c r="X74" s="96" t="s">
        <v>401</v>
      </c>
      <c r="Y74" s="67" t="e">
        <f t="shared" si="46"/>
        <v>#VALUE!</v>
      </c>
      <c r="Z74" s="96" t="s">
        <v>401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68">
        <v>0.6</v>
      </c>
      <c r="I81" s="70"/>
      <c r="J81" s="70">
        <v>0.8</v>
      </c>
      <c r="K81" s="70"/>
      <c r="L81" s="70">
        <v>0.6</v>
      </c>
      <c r="M81" s="70"/>
      <c r="N81" s="69">
        <v>1</v>
      </c>
      <c r="O81" s="69"/>
      <c r="P81" s="70" t="s">
        <v>401</v>
      </c>
      <c r="Q81" s="70"/>
      <c r="R81" s="68">
        <v>0.6</v>
      </c>
      <c r="S81" s="70"/>
      <c r="T81" s="70">
        <v>0.6</v>
      </c>
      <c r="U81" s="70"/>
      <c r="V81" s="70">
        <v>0.6</v>
      </c>
      <c r="W81" s="70"/>
      <c r="X81" s="70">
        <v>0.8</v>
      </c>
      <c r="Y81" s="70"/>
      <c r="Z81" s="70">
        <v>0.5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>
        <v>6.2257793999999995</v>
      </c>
      <c r="E82" s="69"/>
      <c r="F82" s="70">
        <v>6.0935079999999999</v>
      </c>
      <c r="G82" s="70"/>
      <c r="H82" s="68">
        <v>6.1337481999999994</v>
      </c>
      <c r="I82" s="70"/>
      <c r="J82" s="70">
        <v>5.8968635000000003</v>
      </c>
      <c r="K82" s="70"/>
      <c r="L82" s="70">
        <v>6.1943193000000001</v>
      </c>
      <c r="M82" s="70"/>
      <c r="N82" s="69">
        <v>5.6823758999999994</v>
      </c>
      <c r="O82" s="69"/>
      <c r="P82" s="70" t="s">
        <v>401</v>
      </c>
      <c r="Q82" s="70"/>
      <c r="R82" s="68">
        <v>5.8347224000000004</v>
      </c>
      <c r="S82" s="70"/>
      <c r="T82" s="70">
        <v>6.5476561000000002</v>
      </c>
      <c r="U82" s="70"/>
      <c r="V82" s="70">
        <v>6.5227950000000003</v>
      </c>
      <c r="W82" s="70"/>
      <c r="X82" s="70">
        <v>12.904373300000001</v>
      </c>
      <c r="Y82" s="70"/>
      <c r="Z82" s="70">
        <v>22.842891399999999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>
        <v>0</v>
      </c>
      <c r="E83" s="165">
        <f t="shared" ref="E83" si="48">D83/1000</f>
        <v>0</v>
      </c>
      <c r="F83" s="96">
        <v>0</v>
      </c>
      <c r="G83" s="165">
        <f t="shared" ref="G83" si="49">F83/1000</f>
        <v>0</v>
      </c>
      <c r="H83" s="68">
        <v>0</v>
      </c>
      <c r="I83" s="165">
        <f t="shared" ref="I83" si="50">H83/1000</f>
        <v>0</v>
      </c>
      <c r="J83" s="96">
        <v>0</v>
      </c>
      <c r="K83" s="165">
        <f t="shared" ref="K83" si="51">J83/1000</f>
        <v>0</v>
      </c>
      <c r="L83" s="96">
        <v>0</v>
      </c>
      <c r="M83" s="165">
        <f t="shared" ref="M83" si="52">L83/1000</f>
        <v>0</v>
      </c>
      <c r="N83" s="95">
        <v>0</v>
      </c>
      <c r="O83" s="165">
        <f t="shared" ref="O83" si="53">N83/1000</f>
        <v>0</v>
      </c>
      <c r="P83" s="96" t="s">
        <v>401</v>
      </c>
      <c r="Q83" s="165" t="e">
        <f t="shared" ref="Q83" si="54">P83/1000</f>
        <v>#VALUE!</v>
      </c>
      <c r="R83" s="68">
        <v>0</v>
      </c>
      <c r="S83" s="165">
        <f t="shared" ref="S83" si="55">R83/1000</f>
        <v>0</v>
      </c>
      <c r="T83" s="96">
        <v>0</v>
      </c>
      <c r="U83" s="165">
        <f t="shared" ref="U83" si="56">T83/1000</f>
        <v>0</v>
      </c>
      <c r="V83" s="96">
        <v>0</v>
      </c>
      <c r="W83" s="165">
        <f t="shared" ref="W83" si="57">V83/1000</f>
        <v>0</v>
      </c>
      <c r="X83" s="96">
        <v>0</v>
      </c>
      <c r="Y83" s="165">
        <f>X83/1000</f>
        <v>0</v>
      </c>
      <c r="Z83" s="96">
        <v>0</v>
      </c>
      <c r="AA83" s="165">
        <f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>
        <v>1.4</v>
      </c>
      <c r="E84" s="69"/>
      <c r="F84" s="70">
        <v>1.7</v>
      </c>
      <c r="G84" s="70"/>
      <c r="H84" s="68">
        <v>1.5</v>
      </c>
      <c r="I84" s="70"/>
      <c r="J84" s="70">
        <v>1.4</v>
      </c>
      <c r="K84" s="70"/>
      <c r="L84" s="70">
        <v>1.3</v>
      </c>
      <c r="M84" s="70"/>
      <c r="N84" s="69">
        <v>2</v>
      </c>
      <c r="O84" s="69"/>
      <c r="P84" s="70" t="s">
        <v>401</v>
      </c>
      <c r="Q84" s="70"/>
      <c r="R84" s="68">
        <v>1.6</v>
      </c>
      <c r="S84" s="70"/>
      <c r="T84" s="70">
        <v>1.2</v>
      </c>
      <c r="U84" s="70"/>
      <c r="V84" s="70">
        <v>1.1000000000000001</v>
      </c>
      <c r="W84" s="70"/>
      <c r="X84" s="70">
        <v>2</v>
      </c>
      <c r="Y84" s="70"/>
      <c r="Z84" s="70">
        <v>4.9000000000000004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401</v>
      </c>
      <c r="E85" s="95"/>
      <c r="F85" s="96" t="s">
        <v>401</v>
      </c>
      <c r="G85" s="96"/>
      <c r="H85" s="68" t="s">
        <v>401</v>
      </c>
      <c r="I85" s="96"/>
      <c r="J85" s="96" t="s">
        <v>401</v>
      </c>
      <c r="K85" s="96"/>
      <c r="L85" s="96" t="s">
        <v>401</v>
      </c>
      <c r="M85" s="96"/>
      <c r="N85" s="95" t="s">
        <v>401</v>
      </c>
      <c r="O85" s="95"/>
      <c r="P85" s="96" t="s">
        <v>401</v>
      </c>
      <c r="Q85" s="96"/>
      <c r="R85" s="68" t="s">
        <v>401</v>
      </c>
      <c r="S85" s="96"/>
      <c r="T85" s="96" t="s">
        <v>401</v>
      </c>
      <c r="U85" s="96"/>
      <c r="V85" s="96" t="s">
        <v>401</v>
      </c>
      <c r="W85" s="96"/>
      <c r="X85" s="96" t="s">
        <v>401</v>
      </c>
      <c r="Y85" s="96"/>
      <c r="Z85" s="96" t="s">
        <v>401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401</v>
      </c>
      <c r="E86" s="95"/>
      <c r="F86" s="96" t="s">
        <v>401</v>
      </c>
      <c r="G86" s="96"/>
      <c r="H86" s="68" t="s">
        <v>401</v>
      </c>
      <c r="I86" s="96"/>
      <c r="J86" s="96" t="s">
        <v>401</v>
      </c>
      <c r="K86" s="96"/>
      <c r="L86" s="96" t="s">
        <v>401</v>
      </c>
      <c r="M86" s="96"/>
      <c r="N86" s="95" t="s">
        <v>401</v>
      </c>
      <c r="O86" s="95"/>
      <c r="P86" s="96" t="s">
        <v>401</v>
      </c>
      <c r="Q86" s="96"/>
      <c r="R86" s="68" t="s">
        <v>401</v>
      </c>
      <c r="S86" s="96"/>
      <c r="T86" s="96" t="s">
        <v>401</v>
      </c>
      <c r="U86" s="96"/>
      <c r="V86" s="96" t="s">
        <v>401</v>
      </c>
      <c r="W86" s="96"/>
      <c r="X86" s="96" t="s">
        <v>401</v>
      </c>
      <c r="Y86" s="96"/>
      <c r="Z86" s="96" t="s">
        <v>401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34</v>
      </c>
      <c r="E89" s="66"/>
      <c r="F89" s="68">
        <v>37</v>
      </c>
      <c r="G89" s="68"/>
      <c r="H89" s="68">
        <v>36</v>
      </c>
      <c r="I89" s="68"/>
      <c r="J89" s="68">
        <v>40</v>
      </c>
      <c r="K89" s="68"/>
      <c r="L89" s="68">
        <v>39</v>
      </c>
      <c r="M89" s="68"/>
      <c r="N89" s="66">
        <v>34</v>
      </c>
      <c r="O89" s="66"/>
      <c r="P89" s="68" t="s">
        <v>401</v>
      </c>
      <c r="Q89" s="68"/>
      <c r="R89" s="68">
        <v>38</v>
      </c>
      <c r="S89" s="68"/>
      <c r="T89" s="68">
        <v>39</v>
      </c>
      <c r="U89" s="68"/>
      <c r="V89" s="68">
        <v>40</v>
      </c>
      <c r="W89" s="68"/>
      <c r="X89" s="68">
        <v>33</v>
      </c>
      <c r="Y89" s="68"/>
      <c r="Z89" s="68">
        <v>49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70">
        <v>7.1</v>
      </c>
      <c r="G91" s="70"/>
      <c r="H91" s="68">
        <v>6.9</v>
      </c>
      <c r="I91" s="70"/>
      <c r="J91" s="70">
        <v>7.2</v>
      </c>
      <c r="K91" s="70"/>
      <c r="L91" s="70">
        <v>7.2</v>
      </c>
      <c r="M91" s="70"/>
      <c r="N91" s="69">
        <v>7.1</v>
      </c>
      <c r="O91" s="69"/>
      <c r="P91" s="70" t="s">
        <v>401</v>
      </c>
      <c r="Q91" s="70"/>
      <c r="R91" s="68">
        <v>7.1</v>
      </c>
      <c r="S91" s="70"/>
      <c r="T91" s="70">
        <v>7</v>
      </c>
      <c r="U91" s="70"/>
      <c r="V91" s="70">
        <v>7.2</v>
      </c>
      <c r="W91" s="70"/>
      <c r="X91" s="70">
        <v>7.2</v>
      </c>
      <c r="Y91" s="70"/>
      <c r="Z91" s="70">
        <v>7.1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>
        <v>-3.265176707561313</v>
      </c>
      <c r="E92" s="69"/>
      <c r="F92" s="70">
        <v>-3.147772546235609</v>
      </c>
      <c r="G92" s="70"/>
      <c r="H92" s="68">
        <v>-3.3723559217200583</v>
      </c>
      <c r="I92" s="70"/>
      <c r="J92" s="70">
        <v>-3.0208662491170735</v>
      </c>
      <c r="K92" s="70"/>
      <c r="L92" s="70">
        <v>-2.9446888027489777</v>
      </c>
      <c r="M92" s="70"/>
      <c r="N92" s="69">
        <v>-3.3273542781609038</v>
      </c>
      <c r="O92" s="69"/>
      <c r="P92" s="70" t="s">
        <v>401</v>
      </c>
      <c r="Q92" s="70"/>
      <c r="R92" s="68">
        <v>-3.1789440700986522</v>
      </c>
      <c r="S92" s="70"/>
      <c r="T92" s="70">
        <v>-3.2122170507951919</v>
      </c>
      <c r="U92" s="70"/>
      <c r="V92" s="70">
        <v>-2.9900909624820824</v>
      </c>
      <c r="W92" s="70"/>
      <c r="X92" s="70">
        <v>-2.6343342233252365</v>
      </c>
      <c r="Y92" s="70"/>
      <c r="Z92" s="70">
        <v>-2.154562811883765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401</v>
      </c>
      <c r="E94" s="95"/>
      <c r="F94" s="96" t="s">
        <v>401</v>
      </c>
      <c r="G94" s="96"/>
      <c r="H94" s="68" t="s">
        <v>401</v>
      </c>
      <c r="I94" s="96"/>
      <c r="J94" s="96" t="s">
        <v>401</v>
      </c>
      <c r="K94" s="96"/>
      <c r="L94" s="96" t="s">
        <v>401</v>
      </c>
      <c r="M94" s="96"/>
      <c r="N94" s="95" t="s">
        <v>401</v>
      </c>
      <c r="O94" s="95"/>
      <c r="P94" s="96" t="s">
        <v>401</v>
      </c>
      <c r="Q94" s="96"/>
      <c r="R94" s="68" t="s">
        <v>401</v>
      </c>
      <c r="S94" s="96"/>
      <c r="T94" s="96" t="s">
        <v>401</v>
      </c>
      <c r="U94" s="96"/>
      <c r="V94" s="96" t="s">
        <v>401</v>
      </c>
      <c r="W94" s="96"/>
      <c r="X94" s="96" t="s">
        <v>401</v>
      </c>
      <c r="Y94" s="96"/>
      <c r="Z94" s="96" t="s">
        <v>401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>
        <v>10</v>
      </c>
      <c r="E95" s="165">
        <f t="shared" ref="E95" si="58">D95/1000</f>
        <v>0.01</v>
      </c>
      <c r="F95" s="130">
        <v>10</v>
      </c>
      <c r="G95" s="165">
        <f t="shared" ref="G95" si="59">F95/1000</f>
        <v>0.01</v>
      </c>
      <c r="H95" s="131">
        <v>10</v>
      </c>
      <c r="I95" s="165">
        <f t="shared" ref="I95" si="60">H95/1000</f>
        <v>0.01</v>
      </c>
      <c r="J95" s="130">
        <v>10</v>
      </c>
      <c r="K95" s="165">
        <f t="shared" ref="K95" si="61">J95/1000</f>
        <v>0.01</v>
      </c>
      <c r="L95" s="130">
        <v>10</v>
      </c>
      <c r="M95" s="165">
        <f t="shared" ref="M95" si="62">L95/1000</f>
        <v>0.01</v>
      </c>
      <c r="N95" s="97">
        <v>0</v>
      </c>
      <c r="O95" s="165">
        <f t="shared" ref="O95" si="63">N95/1000</f>
        <v>0</v>
      </c>
      <c r="P95" s="130" t="s">
        <v>401</v>
      </c>
      <c r="Q95" s="165" t="e">
        <f t="shared" ref="Q95" si="64">P95/1000</f>
        <v>#VALUE!</v>
      </c>
      <c r="R95" s="131">
        <v>0</v>
      </c>
      <c r="S95" s="165">
        <f t="shared" ref="S95" si="65">R95/1000</f>
        <v>0</v>
      </c>
      <c r="T95" s="130">
        <v>0</v>
      </c>
      <c r="U95" s="165">
        <f t="shared" ref="U95" si="66">T95/1000</f>
        <v>0</v>
      </c>
      <c r="V95" s="130">
        <v>0</v>
      </c>
      <c r="W95" s="165">
        <f t="shared" ref="W95" si="67">V95/1000</f>
        <v>0</v>
      </c>
      <c r="X95" s="130">
        <v>0</v>
      </c>
      <c r="Y95" s="165">
        <f>X95/1000</f>
        <v>0</v>
      </c>
      <c r="Z95" s="130">
        <v>0</v>
      </c>
      <c r="AA95" s="165">
        <f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>
        <v>1.6</v>
      </c>
      <c r="E98" s="139"/>
      <c r="F98" s="140">
        <v>1.9</v>
      </c>
      <c r="G98" s="140"/>
      <c r="H98" s="84">
        <v>1.7</v>
      </c>
      <c r="I98" s="140"/>
      <c r="J98" s="140">
        <v>1.6</v>
      </c>
      <c r="K98" s="140"/>
      <c r="L98" s="140">
        <v>1.5</v>
      </c>
      <c r="M98" s="140"/>
      <c r="N98" s="139">
        <v>2</v>
      </c>
      <c r="O98" s="139"/>
      <c r="P98" s="140" t="s">
        <v>401</v>
      </c>
      <c r="Q98" s="140"/>
      <c r="R98" s="84">
        <v>1.8</v>
      </c>
      <c r="S98" s="140"/>
      <c r="T98" s="140">
        <v>1.4</v>
      </c>
      <c r="U98" s="140"/>
      <c r="V98" s="140">
        <v>1.3</v>
      </c>
      <c r="W98" s="140"/>
      <c r="X98" s="140">
        <v>2.2999999999999998</v>
      </c>
      <c r="Y98" s="140"/>
      <c r="Z98" s="140">
        <v>5.6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>
        <v>8.6999999999999993</v>
      </c>
      <c r="E99" s="69"/>
      <c r="F99" s="70">
        <v>9.5</v>
      </c>
      <c r="G99" s="70"/>
      <c r="H99" s="68">
        <v>9.1999999999999993</v>
      </c>
      <c r="I99" s="70"/>
      <c r="J99" s="70">
        <v>10</v>
      </c>
      <c r="K99" s="70"/>
      <c r="L99" s="70">
        <v>9.6999999999999993</v>
      </c>
      <c r="M99" s="70"/>
      <c r="N99" s="69">
        <v>8</v>
      </c>
      <c r="O99" s="69"/>
      <c r="P99" s="70" t="s">
        <v>401</v>
      </c>
      <c r="Q99" s="70"/>
      <c r="R99" s="68">
        <v>8.5</v>
      </c>
      <c r="S99" s="70"/>
      <c r="T99" s="70">
        <v>10.199999999999999</v>
      </c>
      <c r="U99" s="70"/>
      <c r="V99" s="70">
        <v>10.4</v>
      </c>
      <c r="W99" s="70"/>
      <c r="X99" s="70">
        <v>11.2</v>
      </c>
      <c r="Y99" s="70"/>
      <c r="Z99" s="70">
        <v>20.399999999999999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2.9</v>
      </c>
      <c r="G100" s="70"/>
      <c r="H100" s="68">
        <v>3</v>
      </c>
      <c r="I100" s="70"/>
      <c r="J100" s="70">
        <v>3.2</v>
      </c>
      <c r="K100" s="70"/>
      <c r="L100" s="70">
        <v>3.3</v>
      </c>
      <c r="M100" s="70"/>
      <c r="N100" s="69">
        <v>2.7</v>
      </c>
      <c r="O100" s="69"/>
      <c r="P100" s="70" t="s">
        <v>401</v>
      </c>
      <c r="Q100" s="70"/>
      <c r="R100" s="68">
        <v>2.9</v>
      </c>
      <c r="S100" s="70"/>
      <c r="T100" s="70">
        <v>2.9</v>
      </c>
      <c r="U100" s="70"/>
      <c r="V100" s="70">
        <v>2.9</v>
      </c>
      <c r="W100" s="70"/>
      <c r="X100" s="70">
        <v>5.2</v>
      </c>
      <c r="Y100" s="70"/>
      <c r="Z100" s="70">
        <v>8.4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0.11</v>
      </c>
      <c r="E101" s="69"/>
      <c r="F101" s="70">
        <v>0.11</v>
      </c>
      <c r="G101" s="70"/>
      <c r="H101" s="68">
        <v>0.11</v>
      </c>
      <c r="I101" s="70"/>
      <c r="J101" s="70">
        <v>0.08</v>
      </c>
      <c r="K101" s="70"/>
      <c r="L101" s="70">
        <v>7.0000000000000007E-2</v>
      </c>
      <c r="M101" s="70"/>
      <c r="N101" s="69">
        <v>0.15</v>
      </c>
      <c r="O101" s="69"/>
      <c r="P101" s="70" t="s">
        <v>401</v>
      </c>
      <c r="Q101" s="70"/>
      <c r="R101" s="68">
        <v>0.16</v>
      </c>
      <c r="S101" s="70"/>
      <c r="T101" s="70">
        <v>0.11</v>
      </c>
      <c r="U101" s="70"/>
      <c r="V101" s="70">
        <v>0.11</v>
      </c>
      <c r="W101" s="70"/>
      <c r="X101" s="70">
        <v>0.31</v>
      </c>
      <c r="Y101" s="70"/>
      <c r="Z101" s="70">
        <v>0.45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59"/>
      <c r="B132" s="259"/>
      <c r="C132" s="229"/>
      <c r="D132" s="229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14">
      <c r="B1" s="175">
        <v>45778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45778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45779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45780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45781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45782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45783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45784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45785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45786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45787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45788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45789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45790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45791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45792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45793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45794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45795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45796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45797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45798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45799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45800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45801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45802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45803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45804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45805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45806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45807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>
      <c r="B33">
        <v>45808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2021-04-27T10:02:31Z</cp:lastPrinted>
  <dcterms:created xsi:type="dcterms:W3CDTF">2020-11-06T01:25:08Z</dcterms:created>
  <dcterms:modified xsi:type="dcterms:W3CDTF">2025-06-13T07:23:06Z</dcterms:modified>
</cp:coreProperties>
</file>