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4DA1618B-9E64-4C56-9D53-F738D03A74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<sst xmlns="http://schemas.openxmlformats.org/spreadsheetml/2006/main" count="4750" uniqueCount="441">
  <si>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</si>
  <si>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</si>
  <si>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</si>
  <si>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</si>
  <si>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</si>
  <si>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</si>
  <si>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</si>
  <si>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</si>
  <si>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</si>
  <si>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</si>
  <si>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</si>
  <si>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</si>
  <si>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</si>
  <si>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</si>
  <si>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</si>
  <si>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</si>
  <si>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</si>
  <si>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</si>
  <si>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</si>
  <si>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</si>
  <si>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</si>
  <si>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</si>
  <si>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</si>
  <si>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</si>
  <si>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</si>
  <si>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</si>
  <si>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</si>
  <si>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</si>
  <si>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</si>
  <si>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</si>
  <si>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</si>
  <si>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</si>
  <si>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</si>
  <si>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</si>
  <si>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</si>
  <si>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</si>
  <si>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</si>
  <si>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</si>
  <si>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</si>
  <si>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</si>
  <si>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</si>
  <si>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</si>
  <si>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</si>
  <si>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</si>
  <si>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</si>
  <si>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</si>
  <si>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</si>
  <si>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</si>
  <si>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</si>
  <si>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</si>
  <si>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</si>
  <si>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</si>
  <si>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</si>
  <si>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</si>
  <si>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</si>
  <si>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</si>
  <si>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</si>
  <si>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</si>
  <si>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</si>
  <si>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</si>
  <si>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</si>
  <si>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</si>
  <si>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</si>
  <si>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</si>
  <si>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</si>
  <si>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</si>
  <si>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</si>
  <si>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</si>
  <si>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</si>
  <si>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</si>
  <si>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</si>
  <si>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</si>
  <si>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</si>
  <si>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</si>
  <si>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</si>
  <si>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</si>
  <si>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</si>
  <si>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</si>
  <si>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</si>
  <si>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</si>
  <si>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</si>
  <si>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</si>
  <si>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</si>
  <si>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</si>
  <si>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</si>
  <si>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</si>
  <si>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</si>
  <si>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</si>
  <si>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</si>
  <si>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</si>
  <si>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</si>
  <si>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</si>
  <si>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</si>
  <si>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</si>
  <si>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</si>
  <si>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</si>
  <si>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</si>
  <si>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</si>
  <si>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</si>
  <si>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</si>
  <si>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</si>
  <si>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</si>
  <si>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</si>
  <si>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</si>
  <si>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</si>
  <si>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</si>
  <si>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</si>
  <si>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</si>
  <si>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</si>
  <si>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</si>
  <si>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</si>
  <si>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</si>
  <si>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</si>
  <si>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</si>
  <si>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</si>
  <si>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</si>
  <si>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</si>
  <si>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</si>
  <si>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</si>
  <si>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</si>
  <si>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</si>
  <si>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</si>
  <si>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</si>
  <si>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</si>
  <si>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</si>
  <si>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</si>
  <si>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</si>
  <si>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</si>
  <si>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</si>
  <si>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</si>
  <si>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</si>
  <si>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</si>
  <si>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</si>
  <si>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</si>
  <si>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</si>
  <si>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</si>
  <si>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</si>
  <si>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</si>
  <si>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</si>
  <si>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</si>
  <si>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</si>
  <si>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</si>
  <si>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</si>
  <si>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</si>
  <si>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</si>
  <si>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</si>
  <si>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</si>
  <si>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</si>
  <si>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</si>
  <si>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</si>
  <si>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</si>
  <si>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</si>
  <si>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</si>
  <si>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</si>
  <si>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</si>
  <si>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</si>
  <si>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</si>
  <si>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</si>
  <si>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</si>
  <si>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</si>
  <si>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</si>
  <si>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</si>
  <si>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</si>
  <si>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</si>
  <si>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</si>
  <si>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</si>
  <si>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</si>
  <si>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</si>
  <si>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</si>
  <si>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</si>
  <si>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</si>
  <si>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</si>
  <si>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</si>
  <si>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</si>
  <si>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</si>
  <si>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</si>
  <si>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</si>
  <si>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</si>
  <si>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</si>
  <si>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</si>
  <si>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</si>
  <si>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</si>
  <si>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</si>
  <si>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</si>
  <si>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</si>
  <si>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</si>
  <si>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</si>
  <si>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</si>
  <si>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</si>
  <si>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</si>
  <si>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</si>
  <si>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</si>
  <si>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</si>
  <si>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</si>
  <si>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</si>
  <si>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</si>
  <si>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</si>
  <si>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</si>
  <si>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</si>
  <si>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</si>
  <si>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</si>
  <si>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</si>
  <si>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</si>
  <si>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</si>
  <si>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</si>
  <si>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</si>
  <si>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</si>
  <si>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</si>
  <si>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</si>
  <si>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</si>
  <si>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</si>
  <si>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</si>
  <si>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</si>
  <si>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</si>
  <si>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</si>
  <si>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</si>
  <si>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</si>
  <si>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</si>
  <si>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</si>
  <si>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</si>
  <si>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</si>
  <si>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</si>
  <si>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</si>
  <si>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</si>
  <si>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</si>
  <si>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</si>
  <si>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</si>
  <si>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</si>
  <si>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</si>
  <si>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</si>
  <si>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</si>
  <si>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</si>
  <si>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</si>
  <si>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</si>
  <si>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</si>
  <si>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</si>
  <si>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</si>
  <si>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</si>
  <si>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</si>
  <si>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</si>
  <si>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</si>
  <si>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</si>
  <si>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</si>
  <si>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</si>
  <si>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</si>
  <si>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</si>
  <si>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</si>
  <si>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</si>
  <si>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</si>
  <si>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</si>
  <si>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</si>
  <si>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</si>
  <si>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</si>
  <si>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</si>
  <si>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</si>
  <si>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</si>
  <si>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</si>
  <si>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</si>
  <si>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</si>
  <si>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</si>
  <si>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</si>
  <si>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</si>
  <si>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</si>
  <si>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</si>
  <si>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</si>
  <si>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</si>
  <si>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</si>
  <si>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</si>
  <si>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</si>
  <si>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</si>
  <si>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</si>
  <si>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</si>
  <si>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</si>
  <si>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</si>
  <si>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</si>
  <si>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</si>
  <si>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</si>
  <si>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</si>
  <si>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</si>
  <si>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</si>
  <si>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</si>
  <si>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</si>
  <si>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</si>
  <si>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</si>
  <si>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</si>
  <si>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</si>
  <si>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</si>
  <si>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</si>
  <si>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</si>
  <si>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</si>
  <si>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</si>
  <si>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</si>
  <si>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</si>
  <si>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</si>
  <si>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</si>
  <si>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</si>
  <si>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</si>
  <si>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</si>
  <si>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</si>
  <si>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</si>
  <si>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</si>
  <si>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</si>
  <si>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</si>
  <si>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</si>
  <si>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</si>
  <si>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</si>
  <si>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</si>
  <si>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</si>
  <si>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</si>
  <si>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</si>
  <si>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</si>
  <si>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</si>
  <si>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</si>
  <si>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</si>
  <si>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</si>
  <si>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</si>
  <si>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</si>
  <si>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</si>
  <si>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</si>
  <si>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</si>
  <si>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</si>
  <si>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</si>
  <si>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</si>
  <si>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</si>
  <si>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</si>
  <si>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</si>
  <si>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</si>
  <si>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</si>
  <si>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</si>
  <si>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</si>
  <si>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</si>
  <si>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</si>
  <si>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</si>
  <si>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</si>
  <si>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</si>
  <si>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</si>
  <si>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</si>
  <si>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</si>
  <si>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</si>
  <si>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</si>
  <si>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</si>
  <si>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</si>
  <si>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</si>
  <si>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</si>
  <si>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</si>
  <si>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</si>
  <si>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</si>
  <si>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</si>
  <si>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</si>
  <si>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</si>
  <si>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</si>
  <si>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</si>
  <si>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</si>
  <si>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</si>
  <si>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</si>
  <si>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</si>
  <si>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</si>
  <si>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</si>
  <si>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</si>
  <si>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</si>
  <si>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</si>
  <si>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</si>
  <si>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</si>
  <si>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</si>
  <si>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</si>
  <si>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</si>
  <si>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</si>
  <si>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</si>
  <si>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</si>
  <si>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</si>
  <si>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</si>
  <si>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</si>
  <si>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</si>
  <si>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</si>
  <si>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</si>
  <si>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</si>
  <si>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</si>
  <si>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</si>
  <si>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</si>
  <si>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</si>
  <si>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</si>
  <si>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</si>
  <si>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</si>
  <si>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</si>
  <si>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</si>
  <si>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</si>
  <si>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</si>
  <si>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</si>
  <si>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</si>
  <si>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</si>
  <si>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</si>
  <si>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</si>
  <si>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</si>
  <si>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</si>
  <si>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</si>
  <si>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</si>
  <si>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</si>
  <si>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</si>
  <si>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</si>
  <si>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</si>
  <si>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</si>
  <si>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</si>
  <si>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</si>
  <si>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</si>
  <si>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</si>
  <si>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</si>
  <si>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</si>
  <si>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</si>
  <si>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</si>
  <si>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</si>
  <si>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</si>
  <si>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</si>
  <si>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</si>
  <si>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</si>
  <si>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</si>
  <si>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</si>
  <si>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2025/05/15</t>
  </si>
  <si>
    <t>2025/05/08</t>
  </si>
  <si>
    <t>09:38</t>
  </si>
  <si>
    <t>10:20</t>
  </si>
  <si>
    <t>10:02</t>
  </si>
  <si>
    <t>10:35</t>
  </si>
  <si>
    <t>09:16</t>
  </si>
  <si>
    <t>09:03</t>
  </si>
  <si>
    <t>09:37</t>
  </si>
  <si>
    <t>09:56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</si>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</sst>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4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89" zoomScaleNormal="100" zoomScaleSheetLayoutView="100" workbookViewId="0">
      <selection activeCell="B14" sqref="B14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46">
        <v>45689</v>
      </c>
      <c r="B2" s="346"/>
      <c r="C2" s="347">
        <v>45778</v>
      </c>
      <c r="D2" s="34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48" t="s">
        <v>352</v>
      </c>
      <c r="E4" s="340" t="s">
        <v>353</v>
      </c>
      <c r="F4" s="338" t="s">
        <v>358</v>
      </c>
      <c r="G4" s="320" t="s">
        <v>364</v>
      </c>
      <c r="H4" s="314" t="s">
        <v>366</v>
      </c>
      <c r="I4" s="320" t="s">
        <v>369</v>
      </c>
      <c r="J4" s="314" t="s">
        <v>395</v>
      </c>
      <c r="K4" s="320" t="s">
        <v>396</v>
      </c>
      <c r="L4" s="314" t="s">
        <v>397</v>
      </c>
      <c r="M4" s="320" t="s">
        <v>401</v>
      </c>
      <c r="N4" s="328"/>
      <c r="O4" s="330"/>
      <c r="P4" s="344"/>
      <c r="Q4" s="32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49"/>
      <c r="E5" s="341"/>
      <c r="F5" s="339"/>
      <c r="G5" s="321"/>
      <c r="H5" s="315"/>
      <c r="I5" s="321"/>
      <c r="J5" s="315"/>
      <c r="K5" s="321"/>
      <c r="L5" s="315"/>
      <c r="M5" s="321"/>
      <c r="N5" s="329"/>
      <c r="O5" s="331"/>
      <c r="P5" s="345"/>
      <c r="Q5" s="32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54" t="s">
        <v>350</v>
      </c>
      <c r="E6" s="336" t="s">
        <v>356</v>
      </c>
      <c r="F6" s="352" t="s">
        <v>359</v>
      </c>
      <c r="G6" s="350" t="s">
        <v>363</v>
      </c>
      <c r="H6" s="352" t="s">
        <v>367</v>
      </c>
      <c r="I6" s="350" t="s">
        <v>372</v>
      </c>
      <c r="J6" s="352" t="s">
        <v>398</v>
      </c>
      <c r="K6" s="350" t="s">
        <v>399</v>
      </c>
      <c r="L6" s="318" t="s">
        <v>400</v>
      </c>
      <c r="M6" s="316" t="s">
        <v>404</v>
      </c>
      <c r="N6" s="332"/>
      <c r="O6" s="334"/>
      <c r="P6" s="324"/>
      <c r="Q6" s="32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55"/>
      <c r="E7" s="337"/>
      <c r="F7" s="353"/>
      <c r="G7" s="351"/>
      <c r="H7" s="353"/>
      <c r="I7" s="351"/>
      <c r="J7" s="353"/>
      <c r="K7" s="351"/>
      <c r="L7" s="319"/>
      <c r="M7" s="317"/>
      <c r="N7" s="333"/>
      <c r="O7" s="335"/>
      <c r="P7" s="325"/>
      <c r="Q7" s="32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422</v>
      </c>
      <c r="L10" s="188" t="s">
        <v>419</v>
      </c>
      <c r="M10" s="188" t="s">
        <v>425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411</v>
      </c>
      <c r="E11" s="188" t="s">
        <v>411</v>
      </c>
      <c r="F11" s="188" t="s">
        <v>411</v>
      </c>
      <c r="G11" s="188" t="s">
        <v>411</v>
      </c>
      <c r="H11" s="188" t="s">
        <v>411</v>
      </c>
      <c r="I11" s="188" t="s">
        <v>411</v>
      </c>
      <c r="J11" s="188" t="s">
        <v>410</v>
      </c>
      <c r="K11" s="188" t="s">
        <v>410</v>
      </c>
      <c r="L11" s="188" t="s">
        <v>410</v>
      </c>
      <c r="M11" s="188" t="s">
        <v>410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406</v>
      </c>
      <c r="E12" s="188" t="s">
        <v>406</v>
      </c>
      <c r="F12" s="188" t="s">
        <v>406</v>
      </c>
      <c r="G12" s="188" t="s">
        <v>406</v>
      </c>
      <c r="H12" s="188" t="s">
        <v>406</v>
      </c>
      <c r="I12" s="188" t="s">
        <v>406</v>
      </c>
      <c r="J12" s="188" t="s">
        <v>411</v>
      </c>
      <c r="K12" s="188" t="s">
        <v>411</v>
      </c>
      <c r="L12" s="188" t="s">
        <v>411</v>
      </c>
      <c r="M12" s="188" t="s">
        <v>411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19</v>
      </c>
      <c r="E13" s="191">
        <v>21.5</v>
      </c>
      <c r="F13" s="191">
        <v>22</v>
      </c>
      <c r="G13" s="191">
        <v>22.9</v>
      </c>
      <c r="H13" s="191">
        <v>21.5</v>
      </c>
      <c r="I13" s="191">
        <v>20.5</v>
      </c>
      <c r="J13" s="191">
        <v>17</v>
      </c>
      <c r="K13" s="191">
        <v>17.5</v>
      </c>
      <c r="L13" s="191">
        <v>19</v>
      </c>
      <c r="M13" s="191">
        <v>18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14.7</v>
      </c>
      <c r="E14" s="199">
        <v>17.7</v>
      </c>
      <c r="F14" s="199">
        <v>15.5</v>
      </c>
      <c r="G14" s="199">
        <v>17.5</v>
      </c>
      <c r="H14" s="199">
        <v>16.899999999999999</v>
      </c>
      <c r="I14" s="199">
        <v>18</v>
      </c>
      <c r="J14" s="199">
        <v>16.100000000000001</v>
      </c>
      <c r="K14" s="199">
        <v>17.7</v>
      </c>
      <c r="L14" s="199">
        <v>18.600000000000001</v>
      </c>
      <c r="M14" s="199">
        <v>17.7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426</v>
      </c>
      <c r="E18" s="210" t="s">
        <v>426</v>
      </c>
      <c r="F18" s="210" t="s">
        <v>426</v>
      </c>
      <c r="G18" s="210" t="s">
        <v>426</v>
      </c>
      <c r="H18" s="210" t="s">
        <v>426</v>
      </c>
      <c r="I18" s="210" t="s">
        <v>426</v>
      </c>
      <c r="J18" s="210" t="s">
        <v>426</v>
      </c>
      <c r="K18" s="210" t="s">
        <v>426</v>
      </c>
      <c r="L18" s="210" t="s">
        <v>426</v>
      </c>
      <c r="M18" s="210" t="s">
        <v>426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427</v>
      </c>
      <c r="E20" s="212" t="s">
        <v>427</v>
      </c>
      <c r="F20" s="212" t="s">
        <v>427</v>
      </c>
      <c r="G20" s="212" t="s">
        <v>427</v>
      </c>
      <c r="H20" s="212" t="s">
        <v>427</v>
      </c>
      <c r="I20" s="212" t="s">
        <v>427</v>
      </c>
      <c r="J20" s="212" t="s">
        <v>427</v>
      </c>
      <c r="K20" s="212" t="s">
        <v>427</v>
      </c>
      <c r="L20" s="212" t="s">
        <v>427</v>
      </c>
      <c r="M20" s="212" t="s">
        <v>427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427</v>
      </c>
      <c r="E21" s="212" t="s">
        <v>427</v>
      </c>
      <c r="F21" s="212" t="s">
        <v>427</v>
      </c>
      <c r="G21" s="212" t="s">
        <v>427</v>
      </c>
      <c r="H21" s="212" t="s">
        <v>427</v>
      </c>
      <c r="I21" s="212" t="s">
        <v>427</v>
      </c>
      <c r="J21" s="212" t="s">
        <v>427</v>
      </c>
      <c r="K21" s="212" t="s">
        <v>427</v>
      </c>
      <c r="L21" s="212" t="s">
        <v>427</v>
      </c>
      <c r="M21" s="212" t="s">
        <v>427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427</v>
      </c>
      <c r="E22" s="212" t="s">
        <v>427</v>
      </c>
      <c r="F22" s="212" t="s">
        <v>427</v>
      </c>
      <c r="G22" s="212" t="s">
        <v>427</v>
      </c>
      <c r="H22" s="212" t="s">
        <v>427</v>
      </c>
      <c r="I22" s="212" t="s">
        <v>427</v>
      </c>
      <c r="J22" s="212" t="s">
        <v>427</v>
      </c>
      <c r="K22" s="212" t="s">
        <v>427</v>
      </c>
      <c r="L22" s="212" t="s">
        <v>427</v>
      </c>
      <c r="M22" s="212" t="s">
        <v>427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428</v>
      </c>
      <c r="E23" s="212" t="s">
        <v>428</v>
      </c>
      <c r="F23" s="212" t="s">
        <v>428</v>
      </c>
      <c r="G23" s="212" t="s">
        <v>428</v>
      </c>
      <c r="H23" s="212" t="s">
        <v>428</v>
      </c>
      <c r="I23" s="212" t="s">
        <v>428</v>
      </c>
      <c r="J23" s="212" t="s">
        <v>428</v>
      </c>
      <c r="K23" s="212" t="s">
        <v>428</v>
      </c>
      <c r="L23" s="212" t="s">
        <v>428</v>
      </c>
      <c r="M23" s="212" t="s">
        <v>428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429</v>
      </c>
      <c r="E24" s="212" t="s">
        <v>429</v>
      </c>
      <c r="F24" s="212" t="s">
        <v>429</v>
      </c>
      <c r="G24" s="212" t="s">
        <v>429</v>
      </c>
      <c r="H24" s="212" t="s">
        <v>429</v>
      </c>
      <c r="I24" s="212" t="s">
        <v>429</v>
      </c>
      <c r="J24" s="212" t="s">
        <v>429</v>
      </c>
      <c r="K24" s="212" t="s">
        <v>429</v>
      </c>
      <c r="L24" s="212" t="s">
        <v>429</v>
      </c>
      <c r="M24" s="212" t="s">
        <v>429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0.09</v>
      </c>
      <c r="E26" s="213">
        <v>0.09</v>
      </c>
      <c r="F26" s="213">
        <v>0.13</v>
      </c>
      <c r="G26" s="213">
        <v>0.13</v>
      </c>
      <c r="H26" s="213">
        <v>0.44</v>
      </c>
      <c r="I26" s="213">
        <v>0.35</v>
      </c>
      <c r="J26" s="213">
        <v>0.22</v>
      </c>
      <c r="K26" s="213">
        <v>0.22</v>
      </c>
      <c r="L26" s="213">
        <v>0.16</v>
      </c>
      <c r="M26" s="213">
        <v>0.18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430</v>
      </c>
      <c r="E27" s="213" t="s">
        <v>430</v>
      </c>
      <c r="F27" s="213" t="s">
        <v>430</v>
      </c>
      <c r="G27" s="213" t="s">
        <v>430</v>
      </c>
      <c r="H27" s="213">
        <v>0.14000000000000001</v>
      </c>
      <c r="I27" s="213">
        <v>0.11</v>
      </c>
      <c r="J27" s="213">
        <v>0.06</v>
      </c>
      <c r="K27" s="213">
        <v>0.06</v>
      </c>
      <c r="L27" s="213">
        <v>0.05</v>
      </c>
      <c r="M27" s="213">
        <v>0.05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431</v>
      </c>
      <c r="E28" s="213" t="s">
        <v>431</v>
      </c>
      <c r="F28" s="213" t="s">
        <v>431</v>
      </c>
      <c r="G28" s="213" t="s">
        <v>431</v>
      </c>
      <c r="H28" s="213" t="s">
        <v>431</v>
      </c>
      <c r="I28" s="213" t="s">
        <v>431</v>
      </c>
      <c r="J28" s="213" t="s">
        <v>431</v>
      </c>
      <c r="K28" s="213" t="s">
        <v>431</v>
      </c>
      <c r="L28" s="213" t="s">
        <v>431</v>
      </c>
      <c r="M28" s="213" t="s">
        <v>431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430</v>
      </c>
      <c r="E36" s="213" t="s">
        <v>430</v>
      </c>
      <c r="F36" s="213" t="s">
        <v>430</v>
      </c>
      <c r="G36" s="213" t="s">
        <v>430</v>
      </c>
      <c r="H36" s="213" t="s">
        <v>430</v>
      </c>
      <c r="I36" s="213" t="s">
        <v>430</v>
      </c>
      <c r="J36" s="213" t="s">
        <v>430</v>
      </c>
      <c r="K36" s="213" t="s">
        <v>430</v>
      </c>
      <c r="L36" s="213" t="s">
        <v>430</v>
      </c>
      <c r="M36" s="213" t="s">
        <v>430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432</v>
      </c>
      <c r="E37" s="212" t="s">
        <v>432</v>
      </c>
      <c r="F37" s="212" t="s">
        <v>432</v>
      </c>
      <c r="G37" s="212" t="s">
        <v>432</v>
      </c>
      <c r="H37" s="212" t="s">
        <v>432</v>
      </c>
      <c r="I37" s="212" t="s">
        <v>432</v>
      </c>
      <c r="J37" s="212" t="s">
        <v>432</v>
      </c>
      <c r="K37" s="212" t="s">
        <v>432</v>
      </c>
      <c r="L37" s="212" t="s">
        <v>432</v>
      </c>
      <c r="M37" s="212" t="s">
        <v>432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>
        <v>2E-3</v>
      </c>
      <c r="E39" s="212" t="s">
        <v>432</v>
      </c>
      <c r="F39" s="212" t="s">
        <v>432</v>
      </c>
      <c r="G39" s="212" t="s">
        <v>432</v>
      </c>
      <c r="H39" s="212" t="s">
        <v>432</v>
      </c>
      <c r="I39" s="212" t="s">
        <v>432</v>
      </c>
      <c r="J39" s="212">
        <v>5.0000000000000001E-3</v>
      </c>
      <c r="K39" s="212">
        <v>4.0000000000000001E-3</v>
      </c>
      <c r="L39" s="212" t="s">
        <v>432</v>
      </c>
      <c r="M39" s="212" t="s">
        <v>432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432</v>
      </c>
      <c r="E43" s="212">
        <v>5.0000000000000001E-3</v>
      </c>
      <c r="F43" s="212" t="s">
        <v>432</v>
      </c>
      <c r="G43" s="212">
        <v>3.0000000000000001E-3</v>
      </c>
      <c r="H43" s="212" t="s">
        <v>432</v>
      </c>
      <c r="I43" s="212" t="s">
        <v>432</v>
      </c>
      <c r="J43" s="212">
        <v>3.0000000000000001E-3</v>
      </c>
      <c r="K43" s="212">
        <v>3.0000000000000001E-3</v>
      </c>
      <c r="L43" s="212">
        <v>4.0000000000000001E-3</v>
      </c>
      <c r="M43" s="212">
        <v>4.0000000000000001E-3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433</v>
      </c>
      <c r="E46" s="212" t="s">
        <v>433</v>
      </c>
      <c r="F46" s="212" t="s">
        <v>433</v>
      </c>
      <c r="G46" s="212" t="s">
        <v>433</v>
      </c>
      <c r="H46" s="212" t="s">
        <v>433</v>
      </c>
      <c r="I46" s="212" t="s">
        <v>433</v>
      </c>
      <c r="J46" s="212" t="s">
        <v>433</v>
      </c>
      <c r="K46" s="212" t="s">
        <v>433</v>
      </c>
      <c r="L46" s="212" t="s">
        <v>433</v>
      </c>
      <c r="M46" s="212" t="s">
        <v>433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>
        <v>2E-3</v>
      </c>
      <c r="E47" s="212">
        <v>2E-3</v>
      </c>
      <c r="F47" s="212" t="s">
        <v>432</v>
      </c>
      <c r="G47" s="212" t="s">
        <v>432</v>
      </c>
      <c r="H47" s="212" t="s">
        <v>432</v>
      </c>
      <c r="I47" s="212">
        <v>2E-3</v>
      </c>
      <c r="J47" s="212" t="s">
        <v>432</v>
      </c>
      <c r="K47" s="212" t="s">
        <v>432</v>
      </c>
      <c r="L47" s="212" t="s">
        <v>432</v>
      </c>
      <c r="M47" s="212" t="s">
        <v>432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431</v>
      </c>
      <c r="E48" s="213" t="s">
        <v>431</v>
      </c>
      <c r="F48" s="213" t="s">
        <v>431</v>
      </c>
      <c r="G48" s="213" t="s">
        <v>431</v>
      </c>
      <c r="H48" s="213" t="s">
        <v>431</v>
      </c>
      <c r="I48" s="213" t="s">
        <v>431</v>
      </c>
      <c r="J48" s="213" t="s">
        <v>431</v>
      </c>
      <c r="K48" s="213">
        <v>0.01</v>
      </c>
      <c r="L48" s="213" t="s">
        <v>431</v>
      </c>
      <c r="M48" s="213" t="s">
        <v>431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434</v>
      </c>
      <c r="E49" s="213" t="s">
        <v>434</v>
      </c>
      <c r="F49" s="213" t="s">
        <v>434</v>
      </c>
      <c r="G49" s="213" t="s">
        <v>434</v>
      </c>
      <c r="H49" s="213" t="s">
        <v>434</v>
      </c>
      <c r="I49" s="213" t="s">
        <v>434</v>
      </c>
      <c r="J49" s="213" t="s">
        <v>434</v>
      </c>
      <c r="K49" s="213" t="s">
        <v>434</v>
      </c>
      <c r="L49" s="213" t="s">
        <v>434</v>
      </c>
      <c r="M49" s="213" t="s">
        <v>434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432</v>
      </c>
      <c r="E50" s="212">
        <v>4.0000000000000001E-3</v>
      </c>
      <c r="F50" s="212" t="s">
        <v>432</v>
      </c>
      <c r="G50" s="212">
        <v>4.0000000000000001E-3</v>
      </c>
      <c r="H50" s="212" t="s">
        <v>432</v>
      </c>
      <c r="I50" s="212">
        <v>3.0000000000000001E-3</v>
      </c>
      <c r="J50" s="212" t="s">
        <v>432</v>
      </c>
      <c r="K50" s="212" t="s">
        <v>432</v>
      </c>
      <c r="L50" s="212">
        <v>4.0000000000000001E-3</v>
      </c>
      <c r="M50" s="212" t="s">
        <v>432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>
        <v>4.5999999999999996</v>
      </c>
      <c r="E51" s="191">
        <v>4.7</v>
      </c>
      <c r="F51" s="191">
        <v>6.1</v>
      </c>
      <c r="G51" s="191">
        <v>6.1</v>
      </c>
      <c r="H51" s="191">
        <v>9.9</v>
      </c>
      <c r="I51" s="191">
        <v>8.4</v>
      </c>
      <c r="J51" s="191">
        <v>5.5</v>
      </c>
      <c r="K51" s="191">
        <v>5.5</v>
      </c>
      <c r="L51" s="191">
        <v>5.0999999999999996</v>
      </c>
      <c r="M51" s="191">
        <v>5.5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427</v>
      </c>
      <c r="E52" s="212" t="s">
        <v>427</v>
      </c>
      <c r="F52" s="212" t="s">
        <v>427</v>
      </c>
      <c r="G52" s="212" t="s">
        <v>427</v>
      </c>
      <c r="H52" s="212" t="s">
        <v>427</v>
      </c>
      <c r="I52" s="212" t="s">
        <v>427</v>
      </c>
      <c r="J52" s="212" t="s">
        <v>427</v>
      </c>
      <c r="K52" s="212" t="s">
        <v>427</v>
      </c>
      <c r="L52" s="212" t="s">
        <v>427</v>
      </c>
      <c r="M52" s="212" t="s">
        <v>427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3.5</v>
      </c>
      <c r="E53" s="191">
        <v>3.7</v>
      </c>
      <c r="F53" s="191">
        <v>4.3</v>
      </c>
      <c r="G53" s="191">
        <v>4.4000000000000004</v>
      </c>
      <c r="H53" s="191">
        <v>10.199999999999999</v>
      </c>
      <c r="I53" s="191">
        <v>9</v>
      </c>
      <c r="J53" s="191">
        <v>6.8</v>
      </c>
      <c r="K53" s="191">
        <v>6.7</v>
      </c>
      <c r="L53" s="191">
        <v>6.6</v>
      </c>
      <c r="M53" s="191">
        <v>6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>
        <v>6.1548297999999999</v>
      </c>
      <c r="E54" s="191">
        <v>6.4189805</v>
      </c>
      <c r="F54" s="191">
        <v>4.7343244000000002</v>
      </c>
      <c r="G54" s="191">
        <v>5.0165778999999997</v>
      </c>
      <c r="H54" s="191">
        <v>21.624100299999998</v>
      </c>
      <c r="I54" s="191">
        <v>19.723615800000001</v>
      </c>
      <c r="J54" s="191">
        <v>15.061356100000001</v>
      </c>
      <c r="K54" s="191">
        <v>15.1426339</v>
      </c>
      <c r="L54" s="191">
        <v>14.438154099999998</v>
      </c>
      <c r="M54" s="191">
        <v>12.4530976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>
        <v>36</v>
      </c>
      <c r="E55" s="188">
        <v>37</v>
      </c>
      <c r="F55" s="188">
        <v>40</v>
      </c>
      <c r="G55" s="188">
        <v>38</v>
      </c>
      <c r="H55" s="188">
        <v>79</v>
      </c>
      <c r="I55" s="188">
        <v>77</v>
      </c>
      <c r="J55" s="188">
        <v>35</v>
      </c>
      <c r="K55" s="188">
        <v>37</v>
      </c>
      <c r="L55" s="188">
        <v>36</v>
      </c>
      <c r="M55" s="188">
        <v>40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435</v>
      </c>
      <c r="E56" s="213" t="s">
        <v>435</v>
      </c>
      <c r="F56" s="213" t="s">
        <v>435</v>
      </c>
      <c r="G56" s="213" t="s">
        <v>435</v>
      </c>
      <c r="H56" s="213" t="s">
        <v>435</v>
      </c>
      <c r="I56" s="213" t="s">
        <v>435</v>
      </c>
      <c r="J56" s="213" t="s">
        <v>435</v>
      </c>
      <c r="K56" s="213" t="s">
        <v>435</v>
      </c>
      <c r="L56" s="213" t="s">
        <v>435</v>
      </c>
      <c r="M56" s="213" t="s">
        <v>435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405</v>
      </c>
      <c r="I57" s="216" t="s">
        <v>405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405</v>
      </c>
      <c r="I58" s="216" t="s">
        <v>405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436</v>
      </c>
      <c r="E60" s="210" t="s">
        <v>436</v>
      </c>
      <c r="F60" s="210" t="s">
        <v>436</v>
      </c>
      <c r="G60" s="210" t="s">
        <v>436</v>
      </c>
      <c r="H60" s="210" t="s">
        <v>436</v>
      </c>
      <c r="I60" s="210" t="s">
        <v>436</v>
      </c>
      <c r="J60" s="210" t="s">
        <v>436</v>
      </c>
      <c r="K60" s="210" t="s">
        <v>436</v>
      </c>
      <c r="L60" s="210" t="s">
        <v>436</v>
      </c>
      <c r="M60" s="210" t="s">
        <v>436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0.4</v>
      </c>
      <c r="E61" s="191">
        <v>0.5</v>
      </c>
      <c r="F61" s="191">
        <v>0.5</v>
      </c>
      <c r="G61" s="191">
        <v>0.5</v>
      </c>
      <c r="H61" s="191">
        <v>0.4</v>
      </c>
      <c r="I61" s="191">
        <v>0.4</v>
      </c>
      <c r="J61" s="191">
        <v>0.5</v>
      </c>
      <c r="K61" s="191">
        <v>0.5</v>
      </c>
      <c r="L61" s="191">
        <v>0.4</v>
      </c>
      <c r="M61" s="191">
        <v>0.4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7.1</v>
      </c>
      <c r="E62" s="191">
        <v>7.1</v>
      </c>
      <c r="F62" s="191">
        <v>7.2</v>
      </c>
      <c r="G62" s="191">
        <v>7.1</v>
      </c>
      <c r="H62" s="191">
        <v>6.9</v>
      </c>
      <c r="I62" s="191">
        <v>7.1</v>
      </c>
      <c r="J62" s="191">
        <v>7.4</v>
      </c>
      <c r="K62" s="191">
        <v>7.3</v>
      </c>
      <c r="L62" s="191">
        <v>7.4</v>
      </c>
      <c r="M62" s="191">
        <v>7.4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437</v>
      </c>
      <c r="E63" s="188" t="s">
        <v>437</v>
      </c>
      <c r="F63" s="188" t="s">
        <v>437</v>
      </c>
      <c r="G63" s="188" t="s">
        <v>437</v>
      </c>
      <c r="H63" s="188" t="s">
        <v>437</v>
      </c>
      <c r="I63" s="188" t="s">
        <v>437</v>
      </c>
      <c r="J63" s="188" t="s">
        <v>437</v>
      </c>
      <c r="K63" s="188" t="s">
        <v>437</v>
      </c>
      <c r="L63" s="188" t="s">
        <v>437</v>
      </c>
      <c r="M63" s="188" t="s">
        <v>437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437</v>
      </c>
      <c r="E64" s="188" t="s">
        <v>437</v>
      </c>
      <c r="F64" s="188" t="s">
        <v>437</v>
      </c>
      <c r="G64" s="188" t="s">
        <v>437</v>
      </c>
      <c r="H64" s="188" t="s">
        <v>437</v>
      </c>
      <c r="I64" s="188" t="s">
        <v>437</v>
      </c>
      <c r="J64" s="188" t="s">
        <v>437</v>
      </c>
      <c r="K64" s="188" t="s">
        <v>437</v>
      </c>
      <c r="L64" s="188" t="s">
        <v>437</v>
      </c>
      <c r="M64" s="188" t="s">
        <v>437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438</v>
      </c>
      <c r="E65" s="191" t="s">
        <v>438</v>
      </c>
      <c r="F65" s="191" t="s">
        <v>438</v>
      </c>
      <c r="G65" s="191">
        <v>0.6</v>
      </c>
      <c r="H65" s="191" t="s">
        <v>438</v>
      </c>
      <c r="I65" s="191" t="s">
        <v>438</v>
      </c>
      <c r="J65" s="191" t="s">
        <v>438</v>
      </c>
      <c r="K65" s="191" t="s">
        <v>438</v>
      </c>
      <c r="L65" s="191" t="s">
        <v>438</v>
      </c>
      <c r="M65" s="191" t="s">
        <v>438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439</v>
      </c>
      <c r="E66" s="221" t="s">
        <v>439</v>
      </c>
      <c r="F66" s="221" t="s">
        <v>439</v>
      </c>
      <c r="G66" s="221" t="s">
        <v>439</v>
      </c>
      <c r="H66" s="221" t="s">
        <v>439</v>
      </c>
      <c r="I66" s="221" t="s">
        <v>439</v>
      </c>
      <c r="J66" s="221" t="s">
        <v>439</v>
      </c>
      <c r="K66" s="221" t="s">
        <v>439</v>
      </c>
      <c r="L66" s="221" t="s">
        <v>439</v>
      </c>
      <c r="M66" s="221" t="s">
        <v>439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42">
        <v>45689</v>
      </c>
      <c r="B68" s="342"/>
      <c r="C68" s="343">
        <v>45778</v>
      </c>
      <c r="D68" s="34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427</v>
      </c>
      <c r="E70" s="212" t="s">
        <v>427</v>
      </c>
      <c r="F70" s="212" t="s">
        <v>427</v>
      </c>
      <c r="G70" s="212" t="s">
        <v>427</v>
      </c>
      <c r="H70" s="212" t="s">
        <v>427</v>
      </c>
      <c r="I70" s="212" t="s">
        <v>427</v>
      </c>
      <c r="J70" s="212" t="s">
        <v>427</v>
      </c>
      <c r="K70" s="212" t="s">
        <v>427</v>
      </c>
      <c r="L70" s="212" t="s">
        <v>427</v>
      </c>
      <c r="M70" s="212" t="s">
        <v>427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440</v>
      </c>
      <c r="E71" s="210" t="s">
        <v>440</v>
      </c>
      <c r="F71" s="210" t="s">
        <v>440</v>
      </c>
      <c r="G71" s="210" t="s">
        <v>440</v>
      </c>
      <c r="H71" s="210" t="s">
        <v>440</v>
      </c>
      <c r="I71" s="210" t="s">
        <v>440</v>
      </c>
      <c r="J71" s="210" t="s">
        <v>440</v>
      </c>
      <c r="K71" s="210" t="s">
        <v>440</v>
      </c>
      <c r="L71" s="210" t="s">
        <v>440</v>
      </c>
      <c r="M71" s="210" t="s">
        <v>440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427</v>
      </c>
      <c r="E72" s="212" t="s">
        <v>427</v>
      </c>
      <c r="F72" s="212" t="s">
        <v>427</v>
      </c>
      <c r="G72" s="212" t="s">
        <v>427</v>
      </c>
      <c r="H72" s="212" t="s">
        <v>427</v>
      </c>
      <c r="I72" s="212" t="s">
        <v>427</v>
      </c>
      <c r="J72" s="212" t="s">
        <v>427</v>
      </c>
      <c r="K72" s="212" t="s">
        <v>427</v>
      </c>
      <c r="L72" s="212" t="s">
        <v>427</v>
      </c>
      <c r="M72" s="212" t="s">
        <v>427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0.6</v>
      </c>
      <c r="F81" s="191">
        <v>0.6</v>
      </c>
      <c r="G81" s="191">
        <v>0.5</v>
      </c>
      <c r="H81" s="191">
        <v>0.5</v>
      </c>
      <c r="I81" s="191">
        <v>0.5</v>
      </c>
      <c r="J81" s="191">
        <v>0.6</v>
      </c>
      <c r="K81" s="191">
        <v>0.4</v>
      </c>
      <c r="L81" s="191">
        <v>0.4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>
        <v>6.1548297999999999</v>
      </c>
      <c r="E82" s="191">
        <v>6.4189805</v>
      </c>
      <c r="F82" s="191">
        <v>4.7343244000000002</v>
      </c>
      <c r="G82" s="191">
        <v>5.0165778999999997</v>
      </c>
      <c r="H82" s="191">
        <v>21.624100299999998</v>
      </c>
      <c r="I82" s="191">
        <v>19.723615800000001</v>
      </c>
      <c r="J82" s="191">
        <v>15.061356100000001</v>
      </c>
      <c r="K82" s="191">
        <v>15.1426339</v>
      </c>
      <c r="L82" s="191">
        <v>14.438154099999998</v>
      </c>
      <c r="M82" s="191">
        <v>12.4530976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427</v>
      </c>
      <c r="E83" s="212" t="s">
        <v>427</v>
      </c>
      <c r="F83" s="212" t="s">
        <v>427</v>
      </c>
      <c r="G83" s="212" t="s">
        <v>427</v>
      </c>
      <c r="H83" s="212" t="s">
        <v>427</v>
      </c>
      <c r="I83" s="212" t="s">
        <v>427</v>
      </c>
      <c r="J83" s="212" t="s">
        <v>427</v>
      </c>
      <c r="K83" s="212" t="s">
        <v>427</v>
      </c>
      <c r="L83" s="212" t="s">
        <v>427</v>
      </c>
      <c r="M83" s="212" t="s">
        <v>427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>
        <v>1.7</v>
      </c>
      <c r="E84" s="191">
        <v>1.5</v>
      </c>
      <c r="F84" s="191">
        <v>1.6</v>
      </c>
      <c r="G84" s="191">
        <v>1.4</v>
      </c>
      <c r="H84" s="191">
        <v>4.5999999999999996</v>
      </c>
      <c r="I84" s="191">
        <v>3.2</v>
      </c>
      <c r="J84" s="191">
        <v>2</v>
      </c>
      <c r="K84" s="191">
        <v>1.8</v>
      </c>
      <c r="L84" s="191">
        <v>1.6</v>
      </c>
      <c r="M84" s="191">
        <v>1.3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>
        <v>36</v>
      </c>
      <c r="E89" s="188">
        <v>37</v>
      </c>
      <c r="F89" s="188">
        <v>40</v>
      </c>
      <c r="G89" s="188">
        <v>38</v>
      </c>
      <c r="H89" s="188">
        <v>79</v>
      </c>
      <c r="I89" s="188">
        <v>77</v>
      </c>
      <c r="J89" s="188">
        <v>35</v>
      </c>
      <c r="K89" s="188">
        <v>37</v>
      </c>
      <c r="L89" s="188">
        <v>36</v>
      </c>
      <c r="M89" s="188">
        <v>40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439</v>
      </c>
      <c r="E90" s="191" t="s">
        <v>439</v>
      </c>
      <c r="F90" s="191" t="s">
        <v>439</v>
      </c>
      <c r="G90" s="191" t="s">
        <v>439</v>
      </c>
      <c r="H90" s="191" t="s">
        <v>439</v>
      </c>
      <c r="I90" s="191" t="s">
        <v>439</v>
      </c>
      <c r="J90" s="191" t="s">
        <v>439</v>
      </c>
      <c r="K90" s="191" t="s">
        <v>439</v>
      </c>
      <c r="L90" s="191" t="s">
        <v>439</v>
      </c>
      <c r="M90" s="191" t="s">
        <v>439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7.1</v>
      </c>
      <c r="E91" s="191">
        <v>7.1</v>
      </c>
      <c r="F91" s="191">
        <v>7.2</v>
      </c>
      <c r="G91" s="191">
        <v>7.1</v>
      </c>
      <c r="H91" s="191">
        <v>6.9</v>
      </c>
      <c r="I91" s="191">
        <v>7.1</v>
      </c>
      <c r="J91" s="191">
        <v>7.4</v>
      </c>
      <c r="K91" s="191">
        <v>7.3</v>
      </c>
      <c r="L91" s="191">
        <v>7.4</v>
      </c>
      <c r="M91" s="191">
        <v>7.4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>
        <v>-3.1188601036544248</v>
      </c>
      <c r="E92" s="191">
        <v>-3.0577787790952171</v>
      </c>
      <c r="F92" s="191">
        <v>-3.1468602153640726</v>
      </c>
      <c r="G92" s="191">
        <v>-3.1728715596003143</v>
      </c>
      <c r="H92" s="191">
        <v>-2.375085965493029</v>
      </c>
      <c r="I92" s="191">
        <v>-2.2440329119414044</v>
      </c>
      <c r="J92" s="191">
        <v>-2.2035934571884792</v>
      </c>
      <c r="K92" s="191">
        <v>-2.2711499376260389</v>
      </c>
      <c r="L92" s="191">
        <v>-2.2109208993245257</v>
      </c>
      <c r="M92" s="191">
        <v>-2.2732950574433661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431</v>
      </c>
      <c r="E95" s="213" t="s">
        <v>431</v>
      </c>
      <c r="F95" s="213" t="s">
        <v>431</v>
      </c>
      <c r="G95" s="213" t="s">
        <v>431</v>
      </c>
      <c r="H95" s="213" t="s">
        <v>431</v>
      </c>
      <c r="I95" s="213" t="s">
        <v>431</v>
      </c>
      <c r="J95" s="213" t="s">
        <v>431</v>
      </c>
      <c r="K95" s="213">
        <v>0.01</v>
      </c>
      <c r="L95" s="213" t="s">
        <v>431</v>
      </c>
      <c r="M95" s="213" t="s">
        <v>431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>
        <v>1.9</v>
      </c>
      <c r="E98" s="242">
        <v>1.7</v>
      </c>
      <c r="F98" s="242">
        <v>1.8</v>
      </c>
      <c r="G98" s="242">
        <v>1.6</v>
      </c>
      <c r="H98" s="242">
        <v>5.2</v>
      </c>
      <c r="I98" s="242">
        <v>3.7</v>
      </c>
      <c r="J98" s="242">
        <v>2.2999999999999998</v>
      </c>
      <c r="K98" s="242">
        <v>2</v>
      </c>
      <c r="L98" s="242">
        <v>1.8</v>
      </c>
      <c r="M98" s="242">
        <v>1.5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>
        <v>10.199999999999999</v>
      </c>
      <c r="E99" s="191">
        <v>10</v>
      </c>
      <c r="F99" s="191">
        <v>9.6</v>
      </c>
      <c r="G99" s="191">
        <v>9.9</v>
      </c>
      <c r="H99" s="191">
        <v>23.6</v>
      </c>
      <c r="I99" s="191">
        <v>21.2</v>
      </c>
      <c r="J99" s="191">
        <v>15.6</v>
      </c>
      <c r="K99" s="191">
        <v>15.8</v>
      </c>
      <c r="L99" s="191">
        <v>14.7</v>
      </c>
      <c r="M99" s="191">
        <v>15.1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3.8</v>
      </c>
      <c r="E100" s="191">
        <v>3.9</v>
      </c>
      <c r="F100" s="191">
        <v>4.2</v>
      </c>
      <c r="G100" s="191">
        <v>4.2</v>
      </c>
      <c r="H100" s="191">
        <v>10.1</v>
      </c>
      <c r="I100" s="191">
        <v>8.8000000000000007</v>
      </c>
      <c r="J100" s="191">
        <v>6.3</v>
      </c>
      <c r="K100" s="191">
        <v>6.3</v>
      </c>
      <c r="L100" s="191">
        <v>5.9</v>
      </c>
      <c r="M100" s="191">
        <v>5.7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0.09</v>
      </c>
      <c r="E101" s="213">
        <v>0.09</v>
      </c>
      <c r="F101" s="213">
        <v>0.13</v>
      </c>
      <c r="G101" s="213">
        <v>0.13</v>
      </c>
      <c r="H101" s="213">
        <v>0.44</v>
      </c>
      <c r="I101" s="213">
        <v>0.35</v>
      </c>
      <c r="J101" s="213">
        <v>0.22</v>
      </c>
      <c r="K101" s="213">
        <v>0.22</v>
      </c>
      <c r="L101" s="213">
        <v>0.16</v>
      </c>
      <c r="M101" s="213">
        <v>0.18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42">
        <v>45689</v>
      </c>
      <c r="B130" s="342"/>
      <c r="C130" s="343">
        <v>45778</v>
      </c>
      <c r="D130" s="343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21:E21">
    <cfRule type="containsText" dxfId="143" priority="1682" operator="containsText" text="0.001未満">
      <formula>NOT(ISERROR(SEARCH("0.001未満",D21)))</formula>
    </cfRule>
  </conditionalFormatting>
  <conditionalFormatting sqref="D40:H42">
    <cfRule type="containsText" dxfId="142" priority="1963" operator="containsText" text="0.001未満">
      <formula>NOT(ISERROR(SEARCH("0.001未満",D40)))</formula>
    </cfRule>
  </conditionalFormatting>
  <conditionalFormatting sqref="D17:I17">
    <cfRule type="beginsWith" dxfId="141" priority="1677" operator="beginsWith" text="検出">
      <formula>LEFT(D17,LEN("検出"))="検出"</formula>
    </cfRule>
  </conditionalFormatting>
  <conditionalFormatting sqref="D16:M105 N16">
    <cfRule type="containsBlanks" dxfId="140" priority="548">
      <formula>LEN(TRIM(D16))=0</formula>
    </cfRule>
    <cfRule type="endsWith" dxfId="139" priority="549" operator="endsWith" text="未満">
      <formula>RIGHT(D16,LEN("未満"))="未満"</formula>
    </cfRule>
  </conditionalFormatting>
  <conditionalFormatting sqref="D63:M63">
    <cfRule type="containsText" dxfId="138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137" priority="1492" operator="notContains" text="異常なし">
      <formula>ISERROR(SEARCH("異常なし",D64))</formula>
    </cfRule>
  </conditionalFormatting>
  <conditionalFormatting sqref="D104:N105">
    <cfRule type="beginsWith" dxfId="136" priority="556" operator="beginsWith" text="検出">
      <formula>LEFT(D104,LEN("検出"))="検出"</formula>
    </cfRule>
  </conditionalFormatting>
  <conditionalFormatting sqref="D20:Q22">
    <cfRule type="containsText" dxfId="135" priority="563" operator="containsText" text="0.001未満">
      <formula>NOT(ISERROR(SEARCH("0.001未満",D20)))</formula>
    </cfRule>
  </conditionalFormatting>
  <conditionalFormatting sqref="D32:Q35">
    <cfRule type="containsText" dxfId="134" priority="575" operator="containsText" text="0.001未満">
      <formula>NOT(ISERROR(SEARCH("0.001未満",D32)))</formula>
    </cfRule>
  </conditionalFormatting>
  <conditionalFormatting sqref="D39:Q39">
    <cfRule type="containsText" dxfId="133" priority="571" operator="containsText" text="0.002未満">
      <formula>NOT(ISERROR(SEARCH("0.002未満",D39)))</formula>
    </cfRule>
  </conditionalFormatting>
  <conditionalFormatting sqref="G21:H21">
    <cfRule type="containsText" dxfId="132" priority="1679" operator="containsText" text="0.001未満">
      <formula>NOT(ISERROR(SEARCH("0.001未満",G21)))</formula>
    </cfRule>
  </conditionalFormatting>
  <conditionalFormatting sqref="I38:M42">
    <cfRule type="containsText" dxfId="131" priority="1507" operator="containsText" text="0.001未満">
      <formula>NOT(ISERROR(SEARCH("0.001未満",I38)))</formula>
    </cfRule>
  </conditionalFormatting>
  <conditionalFormatting sqref="J17:N17">
    <cfRule type="beginsWith" dxfId="130" priority="3" operator="beginsWith" text="検出">
      <formula>LEFT(J17,LEN("検出"))="検出"</formula>
    </cfRule>
  </conditionalFormatting>
  <conditionalFormatting sqref="N21">
    <cfRule type="containsText" dxfId="129" priority="552" operator="containsText" text="0.001未満">
      <formula>NOT(ISERROR(SEARCH("0.001未満",N21)))</formula>
    </cfRule>
  </conditionalFormatting>
  <conditionalFormatting sqref="N40:Q42">
    <cfRule type="containsText" dxfId="128" priority="568" operator="containsText" text="0.001未満">
      <formula>NOT(ISERROR(SEARCH("0.001未満",N40)))</formula>
    </cfRule>
  </conditionalFormatting>
  <conditionalFormatting sqref="D21:Q21">
    <cfRule type="cellIs" dxfId="127" priority="2314" operator="greaterThan">
      <formula>#REF!</formula>
    </cfRule>
    <cfRule type="cellIs" dxfId="126" priority="2315" operator="greaterThan">
      <formula>#REF!</formula>
    </cfRule>
  </conditionalFormatting>
  <conditionalFormatting sqref="D38:H38 N38:Q38">
    <cfRule type="containsText" dxfId="125" priority="2316" operator="containsText" text="0.001未満">
      <formula>NOT(ISERROR(SEARCH("0.001未満",D38)))</formula>
    </cfRule>
    <cfRule type="cellIs" dxfId="124" priority="2317" operator="greaterThan">
      <formula>#REF!</formula>
    </cfRule>
    <cfRule type="cellIs" dxfId="123" priority="2318" operator="greaterThan">
      <formula>#REF!</formula>
    </cfRule>
  </conditionalFormatting>
  <conditionalFormatting sqref="D40:Q40">
    <cfRule type="cellIs" dxfId="122" priority="2319" operator="greaterThan">
      <formula>#REF!</formula>
    </cfRule>
    <cfRule type="cellIs" dxfId="121" priority="2320" operator="greaterThan">
      <formula>#REF!</formula>
    </cfRule>
  </conditionalFormatting>
  <conditionalFormatting sqref="D41:Q41">
    <cfRule type="cellIs" dxfId="120" priority="2321" operator="greaterThan">
      <formula>#REF!</formula>
    </cfRule>
    <cfRule type="cellIs" dxfId="119" priority="2322" operator="greaterThan">
      <formula>#REF!</formula>
    </cfRule>
  </conditionalFormatting>
  <conditionalFormatting sqref="D42:Q42">
    <cfRule type="cellIs" dxfId="118" priority="2323" operator="greaterThan">
      <formula>#REF!</formula>
    </cfRule>
    <cfRule type="cellIs" dxfId="117" priority="2324" operator="greaterThan">
      <formula>#REF!</formula>
    </cfRule>
  </conditionalFormatting>
  <conditionalFormatting sqref="D16:Q16">
    <cfRule type="cellIs" dxfId="116" priority="2325" operator="greaterThan">
      <formula>#REF!</formula>
    </cfRule>
    <cfRule type="cellIs" dxfId="115" priority="2326" operator="greaterThan">
      <formula>#REF!</formula>
    </cfRule>
  </conditionalFormatting>
  <conditionalFormatting sqref="D39:Q39">
    <cfRule type="cellIs" dxfId="114" priority="2327" operator="greaterThan">
      <formula>#REF!</formula>
    </cfRule>
    <cfRule type="cellIs" dxfId="113" priority="2328" operator="greaterThan">
      <formula>#REF!</formula>
    </cfRule>
  </conditionalFormatting>
  <conditionalFormatting sqref="D62:M62 P62:Q62">
    <cfRule type="cellIs" dxfId="112" priority="2329" operator="notBetween">
      <formula>#REF!</formula>
      <formula>#REF!</formula>
    </cfRule>
    <cfRule type="cellIs" dxfId="111" priority="2330" operator="greaterThan">
      <formula>#REF!</formula>
    </cfRule>
  </conditionalFormatting>
  <conditionalFormatting sqref="D72:M72 D78:M79 N70:N73 N75">
    <cfRule type="cellIs" dxfId="110" priority="2331" operator="greaterThan">
      <formula>#REF!</formula>
    </cfRule>
  </conditionalFormatting>
  <conditionalFormatting sqref="D78:M81 D83:M88 D90:M95 D70:N75">
    <cfRule type="cellIs" dxfId="109" priority="2333" operator="greaterThan">
      <formula>#REF!</formula>
    </cfRule>
  </conditionalFormatting>
  <conditionalFormatting sqref="D82:M82">
    <cfRule type="cellIs" dxfId="108" priority="2334" operator="notBetween">
      <formula>#REF!</formula>
      <formula>#REF!</formula>
    </cfRule>
  </conditionalFormatting>
  <conditionalFormatting sqref="D89:M89">
    <cfRule type="cellIs" dxfId="107" priority="2336" operator="notBetween">
      <formula>#REF!</formula>
      <formula>#REF!</formula>
    </cfRule>
  </conditionalFormatting>
  <conditionalFormatting sqref="D96:M96">
    <cfRule type="cellIs" dxfId="106" priority="2338" operator="greaterThan">
      <formula>#REF!</formula>
    </cfRule>
  </conditionalFormatting>
  <conditionalFormatting sqref="D65:N65">
    <cfRule type="cellIs" dxfId="105" priority="2339" operator="greaterThan">
      <formula>#REF!</formula>
    </cfRule>
    <cfRule type="cellIs" dxfId="104" priority="2340" operator="greaterThan">
      <formula>#REF!</formula>
    </cfRule>
  </conditionalFormatting>
  <conditionalFormatting sqref="D66:N67">
    <cfRule type="cellIs" dxfId="103" priority="2341" operator="greaterThan">
      <formula>#REF!</formula>
    </cfRule>
    <cfRule type="cellIs" dxfId="102" priority="2342" operator="greaterThan">
      <formula>#REF!</formula>
    </cfRule>
  </conditionalFormatting>
  <conditionalFormatting sqref="D18:Q18">
    <cfRule type="containsText" dxfId="101" priority="2344" operator="containsText" text="0.0003未満">
      <formula>NOT(ISERROR(SEARCH("0.0003未満",D18)))</formula>
    </cfRule>
    <cfRule type="cellIs" dxfId="100" priority="2345" operator="greaterThan">
      <formula>#REF!</formula>
    </cfRule>
    <cfRule type="cellIs" dxfId="99" priority="2346" operator="greaterThan">
      <formula>#REF!</formula>
    </cfRule>
  </conditionalFormatting>
  <conditionalFormatting sqref="D19:Q19">
    <cfRule type="containsText" dxfId="98" priority="2347" operator="containsText" text="0.00005未満">
      <formula>NOT(ISERROR(SEARCH("0.00005未満",D19)))</formula>
    </cfRule>
    <cfRule type="cellIs" dxfId="97" priority="2348" operator="greaterThan">
      <formula>#REF!</formula>
    </cfRule>
    <cfRule type="cellIs" dxfId="96" priority="2349" operator="greaterThan">
      <formula>#REF!</formula>
    </cfRule>
  </conditionalFormatting>
  <conditionalFormatting sqref="D20:Q20"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22:Q22">
    <cfRule type="cellIs" dxfId="93" priority="2352" operator="greaterThan">
      <formula>#REF!</formula>
    </cfRule>
    <cfRule type="cellIs" dxfId="92" priority="2353" operator="greaterThan">
      <formula>#REF!</formula>
    </cfRule>
  </conditionalFormatting>
  <conditionalFormatting sqref="D23:Q23">
    <cfRule type="containsText" dxfId="91" priority="2354" operator="containsText" text="0.005未満">
      <formula>NOT(ISERROR(SEARCH("0.005未満",D23)))</formula>
    </cfRule>
    <cfRule type="cellIs" dxfId="90" priority="2355" operator="greaterThan">
      <formula>#REF!</formula>
    </cfRule>
    <cfRule type="cellIs" dxfId="89" priority="2356" operator="greaterThan">
      <formula>#REF!</formula>
    </cfRule>
  </conditionalFormatting>
  <conditionalFormatting sqref="D24:Q24">
    <cfRule type="containsText" dxfId="88" priority="2357" operator="containsText" text="0.004未満">
      <formula>NOT(ISERROR(SEARCH("0.004未満",D24)))</formula>
    </cfRule>
    <cfRule type="cellIs" dxfId="87" priority="2358" operator="greaterThan">
      <formula>#REF!</formula>
    </cfRule>
    <cfRule type="cellIs" dxfId="86" priority="2359" operator="greaterThan">
      <formula>#REF!</formula>
    </cfRule>
  </conditionalFormatting>
  <conditionalFormatting sqref="D25:Q25">
    <cfRule type="containsText" dxfId="85" priority="2360" operator="containsText" text="0.001未満">
      <formula>NOT(ISERROR(SEARCH("0.001未満",D25)))</formula>
    </cfRule>
    <cfRule type="cellIs" dxfId="84" priority="2361" operator="greaterThan">
      <formula>#REF!</formula>
    </cfRule>
    <cfRule type="cellIs" dxfId="83" priority="2362" operator="greaterThan">
      <formula>#REF!</formula>
    </cfRule>
  </conditionalFormatting>
  <conditionalFormatting sqref="D26:Q26">
    <cfRule type="containsText" dxfId="82" priority="2363" operator="containsText" text="0.02未満">
      <formula>NOT(ISERROR(SEARCH("0.02未満",D26)))</formula>
    </cfRule>
    <cfRule type="cellIs" dxfId="81" priority="2364" operator="greaterThan">
      <formula>#REF!</formula>
    </cfRule>
    <cfRule type="cellIs" dxfId="80" priority="2365" operator="greaterThan">
      <formula>#REF!</formula>
    </cfRule>
  </conditionalFormatting>
  <conditionalFormatting sqref="D27:Q27">
    <cfRule type="containsText" dxfId="79" priority="2366" operator="containsText" text="0.05未満">
      <formula>NOT(ISERROR(SEARCH("0.05未満",D27)))</formula>
    </cfRule>
    <cfRule type="cellIs" dxfId="78" priority="2367" operator="greaterThan">
      <formula>#REF!</formula>
    </cfRule>
    <cfRule type="cellIs" dxfId="77" priority="2368" operator="greaterThan">
      <formula>#REF!</formula>
    </cfRule>
  </conditionalFormatting>
  <conditionalFormatting sqref="D28:Q28">
    <cfRule type="containsText" dxfId="76" priority="2369" operator="containsText" text="0.01未満">
      <formula>NOT(ISERROR(SEARCH("0.01未満",D28)))</formula>
    </cfRule>
    <cfRule type="cellIs" dxfId="75" priority="2370" operator="greaterThan">
      <formula>#REF!</formula>
    </cfRule>
    <cfRule type="cellIs" dxfId="74" priority="2371" operator="greaterThan">
      <formula>#REF!</formula>
    </cfRule>
  </conditionalFormatting>
  <conditionalFormatting sqref="D29:Q29">
    <cfRule type="containsText" dxfId="73" priority="2372" operator="containsText" text="0.0002未満">
      <formula>NOT(ISERROR(SEARCH("0.0002未満",D29)))</formula>
    </cfRule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30:Q30">
    <cfRule type="containsText" dxfId="70" priority="2375" operator="containsText" text="0.001未満">
      <formula>NOT(ISERROR(SEARCH("0.001未満",D30)))</formula>
    </cfRule>
    <cfRule type="cellIs" dxfId="69" priority="2376" operator="greaterThan">
      <formula>#REF!</formula>
    </cfRule>
    <cfRule type="cellIs" dxfId="68" priority="2377" operator="greaterThan">
      <formula>#REF!</formula>
    </cfRule>
  </conditionalFormatting>
  <conditionalFormatting sqref="D31:Q31">
    <cfRule type="containsText" dxfId="67" priority="2378" operator="containsText" text="0.004未満">
      <formula>NOT(ISERROR(SEARCH("0.004未満",D31)))</formula>
    </cfRule>
    <cfRule type="cellIs" dxfId="66" priority="2379" operator="greaterThan">
      <formula>#REF!</formula>
    </cfRule>
    <cfRule type="cellIs" dxfId="65" priority="2380" operator="greaterThan">
      <formula>#REF!</formula>
    </cfRule>
  </conditionalFormatting>
  <conditionalFormatting sqref="D32:Q32">
    <cfRule type="cellIs" dxfId="64" priority="2381" operator="greaterThan">
      <formula>#REF!</formula>
    </cfRule>
    <cfRule type="cellIs" dxfId="63" priority="2382" operator="greaterThan">
      <formula>#REF!</formula>
    </cfRule>
  </conditionalFormatting>
  <conditionalFormatting sqref="D33:Q33">
    <cfRule type="cellIs" dxfId="62" priority="2383" operator="greaterThan">
      <formula>#REF!</formula>
    </cfRule>
    <cfRule type="cellIs" dxfId="61" priority="2384" operator="greaterThan">
      <formula>#REF!</formula>
    </cfRule>
  </conditionalFormatting>
  <conditionalFormatting sqref="D34:Q34">
    <cfRule type="cellIs" dxfId="60" priority="2385" operator="greaterThan">
      <formula>#REF!</formula>
    </cfRule>
    <cfRule type="cellIs" dxfId="59" priority="2386" operator="greaterThan">
      <formula>#REF!</formula>
    </cfRule>
  </conditionalFormatting>
  <conditionalFormatting sqref="D35:Q35">
    <cfRule type="cellIs" dxfId="58" priority="2387" operator="greaterThan">
      <formula>#REF!</formula>
    </cfRule>
    <cfRule type="cellIs" dxfId="57" priority="2388" operator="greaterThan">
      <formula>#REF!</formula>
    </cfRule>
  </conditionalFormatting>
  <conditionalFormatting sqref="D36:Q36">
    <cfRule type="containsText" dxfId="56" priority="2389" operator="containsText" text="0.05未満">
      <formula>NOT(ISERROR(SEARCH("0.05未満",D36)))</formula>
    </cfRule>
    <cfRule type="cellIs" dxfId="55" priority="2390" operator="greaterThan">
      <formula>#REF!</formula>
    </cfRule>
    <cfRule type="cellIs" dxfId="54" priority="2391" operator="greaterThan">
      <formula>#REF!</formula>
    </cfRule>
  </conditionalFormatting>
  <conditionalFormatting sqref="D37:Q37">
    <cfRule type="containsText" dxfId="53" priority="2392" operator="containsText" text="0.002未満">
      <formula>NOT(ISERROR(SEARCH("0.002未満",D37)))</formula>
    </cfRule>
    <cfRule type="cellIs" dxfId="52" priority="2393" operator="greaterThan">
      <formula>#REF!</formula>
    </cfRule>
    <cfRule type="cellIs" dxfId="51" priority="2394" operator="greaterThan">
      <formula>#REF!</formula>
    </cfRule>
  </conditionalFormatting>
  <conditionalFormatting sqref="D43:Q43">
    <cfRule type="containsText" dxfId="50" priority="2395" operator="containsText" text="0.002未満">
      <formula>NOT(ISERROR(SEARCH("0.002未満",D43)))</formula>
    </cfRule>
    <cfRule type="cellIs" dxfId="49" priority="2396" operator="greaterThan">
      <formula>#REF!</formula>
    </cfRule>
    <cfRule type="cellIs" dxfId="48" priority="2397" operator="greaterThan">
      <formula>#REF!</formula>
    </cfRule>
  </conditionalFormatting>
  <conditionalFormatting sqref="D44:Q44">
    <cfRule type="containsText" dxfId="47" priority="2398" operator="containsText" text="0.001未満">
      <formula>NOT(ISERROR(SEARCH("0.001未満",D44)))</formula>
    </cfRule>
    <cfRule type="cellIs" dxfId="46" priority="2399" operator="greaterThan">
      <formula>#REF!</formula>
    </cfRule>
    <cfRule type="cellIs" dxfId="45" priority="2400" operator="greaterThan">
      <formula>#REF!</formula>
    </cfRule>
  </conditionalFormatting>
  <conditionalFormatting sqref="D45:Q45">
    <cfRule type="cellIs" dxfId="44" priority="2401" operator="greaterThan">
      <formula>#REF!</formula>
    </cfRule>
    <cfRule type="cellIs" dxfId="43" priority="2402" operator="greaterThan">
      <formula>#REF!</formula>
    </cfRule>
  </conditionalFormatting>
  <conditionalFormatting sqref="D46:Q46">
    <cfRule type="cellIs" dxfId="42" priority="2403" operator="greaterThan">
      <formula>#REF!</formula>
    </cfRule>
    <cfRule type="cellIs" dxfId="41" priority="2404" operator="greaterThan">
      <formula>#REF!</formula>
    </cfRule>
  </conditionalFormatting>
  <conditionalFormatting sqref="D47:Q47">
    <cfRule type="cellIs" dxfId="40" priority="2405" operator="greaterThan">
      <formula>#REF!</formula>
    </cfRule>
    <cfRule type="cellIs" dxfId="39" priority="2406" operator="greaterThan">
      <formula>#REF!</formula>
    </cfRule>
  </conditionalFormatting>
  <conditionalFormatting sqref="D48:Q48">
    <cfRule type="cellIs" dxfId="38" priority="2407" operator="greaterThan">
      <formula>#REF!</formula>
    </cfRule>
    <cfRule type="cellIs" dxfId="37" priority="2408" operator="greaterThan">
      <formula>#REF!</formula>
    </cfRule>
  </conditionalFormatting>
  <conditionalFormatting sqref="D49:Q49">
    <cfRule type="cellIs" dxfId="36" priority="2409" operator="greaterThan">
      <formula>#REF!</formula>
    </cfRule>
    <cfRule type="cellIs" dxfId="35" priority="2410" operator="greaterThan">
      <formula>#REF!</formula>
    </cfRule>
  </conditionalFormatting>
  <conditionalFormatting sqref="D50:Q50">
    <cfRule type="cellIs" dxfId="34" priority="2411" operator="greaterThan">
      <formula>#REF!</formula>
    </cfRule>
    <cfRule type="cellIs" dxfId="33" priority="2412" operator="greaterThan">
      <formula>#REF!</formula>
    </cfRule>
  </conditionalFormatting>
  <conditionalFormatting sqref="D51:Q51">
    <cfRule type="cellIs" dxfId="32" priority="2413" operator="greaterThan">
      <formula>#REF!</formula>
    </cfRule>
    <cfRule type="cellIs" dxfId="31" priority="2414" operator="greaterThan">
      <formula>#REF!</formula>
    </cfRule>
  </conditionalFormatting>
  <conditionalFormatting sqref="D52:Q52">
    <cfRule type="cellIs" dxfId="30" priority="2415" operator="greaterThan">
      <formula>#REF!</formula>
    </cfRule>
    <cfRule type="cellIs" dxfId="29" priority="2416" operator="greaterThan">
      <formula>#REF!</formula>
    </cfRule>
  </conditionalFormatting>
  <conditionalFormatting sqref="D53:Q53">
    <cfRule type="cellIs" dxfId="28" priority="2417" operator="greaterThan">
      <formula>#REF!</formula>
    </cfRule>
    <cfRule type="cellIs" dxfId="27" priority="2418" operator="greaterThan">
      <formula>#REF!</formula>
    </cfRule>
  </conditionalFormatting>
  <conditionalFormatting sqref="D54:Q54">
    <cfRule type="cellIs" dxfId="26" priority="2419" operator="greaterThan">
      <formula>#REF!</formula>
    </cfRule>
    <cfRule type="cellIs" dxfId="25" priority="2420" operator="greaterThan">
      <formula>#REF!</formula>
    </cfRule>
  </conditionalFormatting>
  <conditionalFormatting sqref="D55:Q55">
    <cfRule type="cellIs" dxfId="24" priority="2421" operator="greaterThan">
      <formula>#REF!</formula>
    </cfRule>
    <cfRule type="cellIs" dxfId="23" priority="2422" operator="greaterThan">
      <formula>#REF!</formula>
    </cfRule>
  </conditionalFormatting>
  <conditionalFormatting sqref="D56:Q56">
    <cfRule type="cellIs" dxfId="22" priority="2423" operator="greaterThan">
      <formula>#REF!</formula>
    </cfRule>
    <cfRule type="cellIs" dxfId="21" priority="2424" operator="greaterThan">
      <formula>#REF!</formula>
    </cfRule>
  </conditionalFormatting>
  <conditionalFormatting sqref="D57:Q57">
    <cfRule type="cellIs" dxfId="20" priority="2425" operator="greaterThan">
      <formula>#REF!</formula>
    </cfRule>
    <cfRule type="cellIs" dxfId="19" priority="2426" operator="greaterThan">
      <formula>#REF!</formula>
    </cfRule>
  </conditionalFormatting>
  <conditionalFormatting sqref="D58:Q58">
    <cfRule type="cellIs" dxfId="18" priority="2427" operator="greaterThan">
      <formula>#REF!</formula>
    </cfRule>
    <cfRule type="cellIs" dxfId="17" priority="2428" operator="greaterThan">
      <formula>#REF!</formula>
    </cfRule>
  </conditionalFormatting>
  <conditionalFormatting sqref="D59:Q59">
    <cfRule type="cellIs" dxfId="16" priority="2429" operator="greaterThan">
      <formula>#REF!</formula>
    </cfRule>
    <cfRule type="cellIs" dxfId="15" priority="2430" operator="greaterThan">
      <formula>#REF!</formula>
    </cfRule>
  </conditionalFormatting>
  <conditionalFormatting sqref="D60:Q60">
    <cfRule type="cellIs" dxfId="14" priority="2431" operator="greaterThan">
      <formula>#REF!</formula>
    </cfRule>
    <cfRule type="cellIs" dxfId="13" priority="2432" operator="greaterThan">
      <formula>#REF!</formula>
    </cfRule>
  </conditionalFormatting>
  <conditionalFormatting sqref="D61:Q61">
    <cfRule type="cellIs" dxfId="12" priority="2433" operator="greaterThan">
      <formula>#REF!</formula>
    </cfRule>
    <cfRule type="cellIs" dxfId="11" priority="2434" operator="greaterThan">
      <formula>#REF!</formula>
    </cfRule>
  </conditionalFormatting>
  <conditionalFormatting sqref="I38:M38">
    <cfRule type="cellIs" dxfId="10" priority="2435" operator="greaterThan">
      <formula>#REF!</formula>
    </cfRule>
    <cfRule type="cellIs" dxfId="9" priority="2436" operator="greaterThan">
      <formula>#REF!</formula>
    </cfRule>
  </conditionalFormatting>
  <conditionalFormatting sqref="N74">
    <cfRule type="cellIs" dxfId="8" priority="2448" operator="greaterThan">
      <formula>#REF!</formula>
    </cfRule>
  </conditionalFormatting>
  <conditionalFormatting sqref="N90:N96 O72:Q72">
    <cfRule type="cellIs" dxfId="7" priority="2450" operator="greaterThan">
      <formula>#REF!</formula>
    </cfRule>
    <cfRule type="cellIs" dxfId="6" priority="2451" operator="greaterThan">
      <formula>#REF!</formula>
    </cfRule>
  </conditionalFormatting>
  <conditionalFormatting sqref="N98">
    <cfRule type="cellIs" dxfId="5" priority="2452" operator="greaterThan">
      <formula>#REF!</formula>
    </cfRule>
    <cfRule type="cellIs" dxfId="4" priority="2453" operator="greaterThan">
      <formula>#REF!</formula>
    </cfRule>
  </conditionalFormatting>
  <conditionalFormatting sqref="N99">
    <cfRule type="cellIs" dxfId="3" priority="2454" operator="greaterThan">
      <formula>#REF!</formula>
    </cfRule>
    <cfRule type="cellIs" dxfId="2" priority="2455" operator="greaterThan">
      <formula>#REF!</formula>
    </cfRule>
  </conditionalFormatting>
  <conditionalFormatting sqref="N101">
    <cfRule type="cellIs" dxfId="1" priority="2456" operator="greaterThan">
      <formula>#REF!</formula>
    </cfRule>
    <cfRule type="cellIs" dxfId="0" priority="245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12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9</v>
      </c>
      <c r="AI6" s="277">
        <f>AH6*1</f>
        <v>9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406</v>
      </c>
      <c r="D34" t="s">
        <v>407</v>
      </c>
      <c r="E34" t="s">
        <v>408</v>
      </c>
      <c r="F34" t="s">
        <v>408</v>
      </c>
      <c r="G34" t="s">
        <v>406</v>
      </c>
      <c r="H34" t="s">
        <v>409</v>
      </c>
      <c r="I34" t="s">
        <v>410</v>
      </c>
      <c r="J34" t="s">
        <v>411</v>
      </c>
      <c r="K34" t="s">
        <v>412</v>
      </c>
      <c r="L34" t="s">
        <v>407</v>
      </c>
      <c r="M34" t="s">
        <v>412</v>
      </c>
      <c r="N34" t="s">
        <v>410</v>
      </c>
      <c r="O34" t="s">
        <v>406</v>
      </c>
      <c r="P34" t="s">
        <v>411</v>
      </c>
      <c r="Q34" t="s">
        <v>406</v>
      </c>
      <c r="R34" t="s">
        <v>413</v>
      </c>
      <c r="S34" t="s">
        <v>407</v>
      </c>
      <c r="T34" t="s">
        <v>413</v>
      </c>
      <c r="U34" t="s">
        <v>413</v>
      </c>
      <c r="V34" t="s">
        <v>406</v>
      </c>
      <c r="W34" t="s">
        <v>414</v>
      </c>
      <c r="X34" t="s">
        <v>407</v>
      </c>
      <c r="Y34" t="s">
        <v>413</v>
      </c>
      <c r="Z34" t="s">
        <v>412</v>
      </c>
      <c r="AA34" t="s">
        <v>407</v>
      </c>
      <c r="AB34" t="s">
        <v>413</v>
      </c>
      <c r="AC34" t="s">
        <v>415</v>
      </c>
      <c r="AD34" t="s">
        <v>406</v>
      </c>
      <c r="AE34" t="s">
        <v>412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雨/曇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26" t="str">
        <f t="shared" si="0"/>
        <v>曇/晴</v>
      </c>
      <c r="F37" s="126" t="str">
        <f t="shared" si="0"/>
        <v>曇/晴</v>
      </c>
      <c r="G37" s="126" t="str">
        <f t="shared" si="0"/>
        <v>晴/曇</v>
      </c>
      <c r="H37" s="126" t="str">
        <f t="shared" si="0"/>
        <v>雨|曇</v>
      </c>
      <c r="I37" s="126" t="str">
        <f t="shared" si="0"/>
        <v>雨/晴</v>
      </c>
      <c r="J37" s="126" t="str">
        <f t="shared" si="0"/>
        <v>晴</v>
      </c>
      <c r="K37" s="126" t="str">
        <f t="shared" si="0"/>
        <v>曇/雨</v>
      </c>
      <c r="L37" s="126" t="str">
        <f t="shared" si="0"/>
        <v>雨/曇</v>
      </c>
      <c r="M37" s="126" t="str">
        <f t="shared" si="0"/>
        <v>曇/雨</v>
      </c>
      <c r="N37" s="126" t="str">
        <f t="shared" si="0"/>
        <v>雨/晴</v>
      </c>
      <c r="O37" s="126" t="str">
        <f t="shared" si="0"/>
        <v>晴/曇</v>
      </c>
      <c r="P37" s="126" t="str">
        <f t="shared" si="0"/>
        <v>晴</v>
      </c>
      <c r="Q37" s="126" t="str">
        <f t="shared" si="0"/>
        <v>晴/曇</v>
      </c>
      <c r="R37" s="126" t="str">
        <f t="shared" si="0"/>
        <v>曇</v>
      </c>
      <c r="S37" s="126" t="str">
        <f t="shared" si="0"/>
        <v>雨/曇</v>
      </c>
      <c r="T37" s="126" t="str">
        <f t="shared" si="0"/>
        <v>曇</v>
      </c>
      <c r="U37" s="126" t="str">
        <f t="shared" si="0"/>
        <v>曇</v>
      </c>
      <c r="V37" s="126" t="str">
        <f t="shared" si="0"/>
        <v>晴/曇</v>
      </c>
      <c r="W37" s="126" t="str">
        <f t="shared" si="0"/>
        <v>曇|晴</v>
      </c>
      <c r="X37" s="126" t="str">
        <f t="shared" si="0"/>
        <v>雨/曇</v>
      </c>
      <c r="Y37" s="126" t="str">
        <f t="shared" si="0"/>
        <v>曇</v>
      </c>
      <c r="Z37" s="126" t="str">
        <f t="shared" si="0"/>
        <v>曇/雨</v>
      </c>
      <c r="AA37" s="126" t="str">
        <f t="shared" si="0"/>
        <v>雨/曇</v>
      </c>
      <c r="AB37" s="126" t="str">
        <f t="shared" si="0"/>
        <v>曇</v>
      </c>
      <c r="AC37" s="126" t="str">
        <f t="shared" si="0"/>
        <v>曇|雨</v>
      </c>
      <c r="AD37" s="126" t="str">
        <f t="shared" si="0"/>
        <v>晴/曇</v>
      </c>
      <c r="AE37" s="126" t="str">
        <f t="shared" si="0"/>
        <v>曇/雨</v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5</v>
      </c>
      <c r="D41" s="126">
        <f>IF(D37="","",VLOOKUP(D37,変換!$B$31:$C$58,2,FALSE))</f>
        <v>12</v>
      </c>
      <c r="E41" s="126">
        <f>IF(E37="","",VLOOKUP(E37,変換!$B$31:$C$58,2,FALSE))</f>
        <v>8</v>
      </c>
      <c r="F41" s="126">
        <f>IF(F37="","",VLOOKUP(F37,変換!$B$31:$C$58,2,FALSE))</f>
        <v>8</v>
      </c>
      <c r="G41" s="126">
        <f>IF(G37="","",VLOOKUP(G37,変換!$B$31:$C$58,2,FALSE))</f>
        <v>5</v>
      </c>
      <c r="H41" s="126">
        <f>IF(H37="","",VLOOKUP(H37,変換!$B$31:$C$58,2,FALSE))</f>
        <v>24</v>
      </c>
      <c r="I41" s="126">
        <f>IF(I37="","",VLOOKUP(I37,変換!$B$31:$C$58,2,FALSE))</f>
        <v>11</v>
      </c>
      <c r="J41" s="126">
        <f>IF(J37="","",VLOOKUP(J37,変換!$B$31:$C$58,2,FALSE))</f>
        <v>1</v>
      </c>
      <c r="K41" s="126">
        <f>IF(K37="","",VLOOKUP(K37,変換!$B$31:$C$58,2,FALSE))</f>
        <v>9</v>
      </c>
      <c r="L41" s="126">
        <f>IF(L37="","",VLOOKUP(L37,変換!$B$31:$C$58,2,FALSE))</f>
        <v>12</v>
      </c>
      <c r="M41" s="126">
        <f>IF(M37="","",VLOOKUP(M37,変換!$B$31:$C$58,2,FALSE))</f>
        <v>9</v>
      </c>
      <c r="N41" s="126">
        <f>IF(N37="","",VLOOKUP(N37,変換!$B$31:$C$58,2,FALSE))</f>
        <v>11</v>
      </c>
      <c r="O41" s="126">
        <f>IF(O37="","",VLOOKUP(O37,変換!$B$31:$C$58,2,FALSE))</f>
        <v>5</v>
      </c>
      <c r="P41" s="126">
        <f>IF(P37="","",VLOOKUP(P37,変換!$B$31:$C$58,2,FALSE))</f>
        <v>1</v>
      </c>
      <c r="Q41" s="126">
        <f>IF(Q37="","",VLOOKUP(Q37,変換!$B$31:$C$58,2,FALSE))</f>
        <v>5</v>
      </c>
      <c r="R41" s="126">
        <f>IF(R37="","",VLOOKUP(R37,変換!$B$31:$C$58,2,FALSE))</f>
        <v>2</v>
      </c>
      <c r="S41" s="126">
        <f>IF(S37="","",VLOOKUP(S37,変換!$B$31:$C$58,2,FALSE))</f>
        <v>12</v>
      </c>
      <c r="T41" s="126">
        <f>IF(T37="","",VLOOKUP(T37,変換!$B$31:$C$58,2,FALSE))</f>
        <v>2</v>
      </c>
      <c r="U41" s="126">
        <f>IF(U37="","",VLOOKUP(U37,変換!$B$31:$C$58,2,FALSE))</f>
        <v>2</v>
      </c>
      <c r="V41" s="126">
        <f>IF(V37="","",VLOOKUP(V37,変換!$B$31:$C$58,2,FALSE))</f>
        <v>5</v>
      </c>
      <c r="W41" s="126">
        <f>IF(W37="","",VLOOKUP(W37,変換!$B$31:$C$58,2,FALSE))</f>
        <v>20</v>
      </c>
      <c r="X41" s="126">
        <f>IF(X37="","",VLOOKUP(X37,変換!$B$31:$C$58,2,FALSE))</f>
        <v>12</v>
      </c>
      <c r="Y41" s="126">
        <f>IF(Y37="","",VLOOKUP(Y37,変換!$B$31:$C$58,2,FALSE))</f>
        <v>2</v>
      </c>
      <c r="Z41" s="126">
        <f>IF(Z37="","",VLOOKUP(Z37,変換!$B$31:$C$58,2,FALSE))</f>
        <v>9</v>
      </c>
      <c r="AA41" s="126">
        <f>IF(AA37="","",VLOOKUP(AA37,変換!$B$31:$C$58,2,FALSE))</f>
        <v>12</v>
      </c>
      <c r="AB41" s="126">
        <f>IF(AB37="","",VLOOKUP(AB37,変換!$B$31:$C$58,2,FALSE))</f>
        <v>2</v>
      </c>
      <c r="AC41" s="126">
        <f>IF(AC37="","",VLOOKUP(AC37,変換!$B$31:$C$58,2,FALSE))</f>
        <v>21</v>
      </c>
      <c r="AD41" s="126">
        <f>IF(AD37="","",VLOOKUP(AD37,変換!$B$31:$C$58,2,FALSE))</f>
        <v>5</v>
      </c>
      <c r="AE41" s="126">
        <f>IF(AE37="","",VLOOKUP(AE37,変換!$B$31:$C$58,2,FALSE))</f>
        <v>9</v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45778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56"/>
      <c r="B2" s="356"/>
      <c r="C2" s="357"/>
      <c r="D2" s="35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58" t="s">
        <v>349</v>
      </c>
      <c r="E4" s="359"/>
      <c r="F4" s="362" t="s">
        <v>354</v>
      </c>
      <c r="G4" s="363"/>
      <c r="H4" s="362" t="s">
        <v>357</v>
      </c>
      <c r="I4" s="366"/>
      <c r="J4" s="374" t="s">
        <v>361</v>
      </c>
      <c r="K4" s="380"/>
      <c r="L4" s="374" t="s">
        <v>365</v>
      </c>
      <c r="M4" s="380"/>
      <c r="N4" s="374" t="s">
        <v>370</v>
      </c>
      <c r="O4" s="380"/>
      <c r="P4" s="370" t="s">
        <v>392</v>
      </c>
      <c r="Q4" s="371"/>
      <c r="R4" s="370" t="s">
        <v>393</v>
      </c>
      <c r="S4" s="371"/>
      <c r="T4" s="370" t="s">
        <v>394</v>
      </c>
      <c r="U4" s="371"/>
      <c r="V4" s="370" t="s">
        <v>403</v>
      </c>
      <c r="W4" s="371"/>
      <c r="X4" s="374"/>
      <c r="Y4" s="37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60"/>
      <c r="E5" s="361"/>
      <c r="F5" s="364"/>
      <c r="G5" s="365"/>
      <c r="H5" s="364"/>
      <c r="I5" s="367"/>
      <c r="J5" s="376"/>
      <c r="K5" s="381"/>
      <c r="L5" s="376"/>
      <c r="M5" s="381"/>
      <c r="N5" s="376"/>
      <c r="O5" s="381"/>
      <c r="P5" s="372"/>
      <c r="Q5" s="373"/>
      <c r="R5" s="372"/>
      <c r="S5" s="373"/>
      <c r="T5" s="372"/>
      <c r="U5" s="373"/>
      <c r="V5" s="372"/>
      <c r="W5" s="373"/>
      <c r="X5" s="376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84" t="s">
        <v>351</v>
      </c>
      <c r="E6" s="113"/>
      <c r="F6" s="386" t="s">
        <v>355</v>
      </c>
      <c r="G6" s="118"/>
      <c r="H6" s="388" t="s">
        <v>360</v>
      </c>
      <c r="I6" s="113"/>
      <c r="J6" s="382" t="s">
        <v>362</v>
      </c>
      <c r="K6" s="113"/>
      <c r="L6" s="388" t="s">
        <v>368</v>
      </c>
      <c r="M6" s="113"/>
      <c r="N6" s="382" t="s">
        <v>371</v>
      </c>
      <c r="O6" s="113"/>
      <c r="P6" s="352"/>
      <c r="Q6" s="305"/>
      <c r="R6" s="350"/>
      <c r="S6" s="305"/>
      <c r="T6" s="318"/>
      <c r="U6" s="305"/>
      <c r="V6" s="316"/>
      <c r="W6" s="305"/>
      <c r="X6" s="36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85"/>
      <c r="E7" s="112" t="s">
        <v>124</v>
      </c>
      <c r="F7" s="387"/>
      <c r="G7" s="119" t="s">
        <v>124</v>
      </c>
      <c r="H7" s="389"/>
      <c r="I7" s="112" t="s">
        <v>124</v>
      </c>
      <c r="J7" s="383"/>
      <c r="K7" s="112" t="s">
        <v>124</v>
      </c>
      <c r="L7" s="389"/>
      <c r="M7" s="112" t="s">
        <v>124</v>
      </c>
      <c r="N7" s="383"/>
      <c r="O7" s="112" t="s">
        <v>124</v>
      </c>
      <c r="P7" s="353"/>
      <c r="Q7" s="306" t="s">
        <v>124</v>
      </c>
      <c r="R7" s="351"/>
      <c r="S7" s="306" t="s">
        <v>124</v>
      </c>
      <c r="T7" s="319"/>
      <c r="U7" s="306" t="s">
        <v>124</v>
      </c>
      <c r="V7" s="317"/>
      <c r="W7" s="306" t="s">
        <v>124</v>
      </c>
      <c r="X7" s="36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20250515</v>
      </c>
      <c r="E9" s="114" t="str">
        <f>IF(手入力!C3="",REPLACE(D9,5,0,"/"),REPLACE(手入力!C3,5,0,"/"))</f>
        <v>2025/0515</v>
      </c>
      <c r="F9" s="38">
        <v>20250515</v>
      </c>
      <c r="G9" s="114" t="str">
        <f>IF(手入力!D3="",REPLACE(F9,5,0,"/"),REPLACE(手入力!D3,5,0,"/"))</f>
        <v>2025/0515</v>
      </c>
      <c r="H9" s="38">
        <v>20250515</v>
      </c>
      <c r="I9" s="114" t="str">
        <f>IF(手入力!E3="",REPLACE(H9,5,0,"/"),REPLACE(手入力!E3,5,0,"/"))</f>
        <v>2025/0515</v>
      </c>
      <c r="J9" s="38">
        <v>20250515</v>
      </c>
      <c r="K9" s="114" t="str">
        <f>IF(手入力!F3="",REPLACE(J9,5,0,"/"),REPLACE(手入力!F3,5,0,"/"))</f>
        <v>2025/0515</v>
      </c>
      <c r="L9" s="38">
        <v>20250515</v>
      </c>
      <c r="M9" s="114" t="str">
        <f>IF(手入力!G3="",REPLACE(L9,5,0,"/"),REPLACE(手入力!G3,5,0,"/"))</f>
        <v>2025/0515</v>
      </c>
      <c r="N9" s="38">
        <v>20250515</v>
      </c>
      <c r="O9" s="114" t="str">
        <f>IF(手入力!H3="",REPLACE(N9,5,0,"/"),REPLACE(手入力!H3,5,0,"/"))</f>
        <v>2025/0515</v>
      </c>
      <c r="P9" s="252">
        <v>20250508</v>
      </c>
      <c r="Q9" s="307" t="str">
        <f>IF(手入力!I3="",REPLACE(P9,5,0,"/"),REPLACE(手入力!I3,5,0,"/"))</f>
        <v>2025/0508</v>
      </c>
      <c r="R9" s="252">
        <v>20250508</v>
      </c>
      <c r="S9" s="307" t="str">
        <f>IF(手入力!J3="",REPLACE(R9,5,0,"/"),REPLACE(手入力!J3,5,0,"/"))</f>
        <v>2025/0508</v>
      </c>
      <c r="T9" s="252">
        <v>20250508</v>
      </c>
      <c r="U9" s="307" t="str">
        <f>IF(手入力!K3="",REPLACE(T9,5,0,"/"),REPLACE(手入力!K3,5,0,"/"))</f>
        <v>2025/0508</v>
      </c>
      <c r="V9" s="252">
        <v>20250508</v>
      </c>
      <c r="W9" s="307" t="str">
        <f>IF(手入力!L3="",REPLACE(V9,5,0,"/"),REPLACE(手入力!L3,5,0,"/"))</f>
        <v>2025/0508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938</v>
      </c>
      <c r="E10" s="111" t="str">
        <f>TEXT(D10,"0000")</f>
        <v>0938</v>
      </c>
      <c r="F10" s="40">
        <v>1020</v>
      </c>
      <c r="G10" s="111" t="str">
        <f>TEXT(F10,"0000")</f>
        <v>1020</v>
      </c>
      <c r="H10" s="40">
        <v>1002</v>
      </c>
      <c r="I10" s="111" t="str">
        <f>TEXT(H10,"0000")</f>
        <v>1002</v>
      </c>
      <c r="J10" s="40">
        <v>1035</v>
      </c>
      <c r="K10" s="111" t="str">
        <f>TEXT(J10,"0000")</f>
        <v>1035</v>
      </c>
      <c r="L10" s="40">
        <v>916</v>
      </c>
      <c r="M10" s="111" t="str">
        <f>TEXT(L10,"0000")</f>
        <v>0916</v>
      </c>
      <c r="N10" s="40">
        <v>903</v>
      </c>
      <c r="O10" s="111" t="str">
        <f>TEXT(N10,"0000")</f>
        <v>0903</v>
      </c>
      <c r="P10" s="188">
        <v>937</v>
      </c>
      <c r="Q10" s="308" t="str">
        <f>TEXT(P10,"0000")</f>
        <v>0937</v>
      </c>
      <c r="R10" s="188">
        <v>916</v>
      </c>
      <c r="S10" s="308" t="str">
        <f>TEXT(R10,"0000")</f>
        <v>0916</v>
      </c>
      <c r="T10" s="188">
        <v>1020</v>
      </c>
      <c r="U10" s="308" t="str">
        <f>TEXT(T10,"0000")</f>
        <v>1020</v>
      </c>
      <c r="V10" s="188">
        <v>956</v>
      </c>
      <c r="W10" s="308" t="str">
        <f>TEXT(V10,"0000")</f>
        <v>0956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14</v>
      </c>
      <c r="F11" s="40" t="str">
        <f>IF(F$9=0,"",HLOOKUP(G11,天気タグ!$B$3:$AG$39,35))</f>
        <v>晴</v>
      </c>
      <c r="G11" s="40">
        <f>IF(G9=0,"",(RIGHT(G9,2))-1)</f>
        <v>14</v>
      </c>
      <c r="H11" s="40" t="str">
        <f>IF(H$9=0,"",HLOOKUP(I11,天気タグ!$B$3:$AG$39,35))</f>
        <v>晴</v>
      </c>
      <c r="I11" s="40">
        <f>IF(I9=0,"",(RIGHT(I9,2))-1)</f>
        <v>14</v>
      </c>
      <c r="J11" s="40" t="str">
        <f>IF(J$9=0,"",HLOOKUP(K11,天気タグ!$B$3:$AG$39,35))</f>
        <v>晴</v>
      </c>
      <c r="K11" s="40">
        <f>IF(K9=0,"",(RIGHT(K9,2))-1)</f>
        <v>14</v>
      </c>
      <c r="L11" s="40" t="str">
        <f>IF(L$9=0,"",HLOOKUP(M11,天気タグ!$B$3:$AG$39,35))</f>
        <v>晴</v>
      </c>
      <c r="M11" s="40">
        <f>IF(M9=0,"",(RIGHT(M9,2))-1)</f>
        <v>14</v>
      </c>
      <c r="N11" s="40" t="str">
        <f>IF(N$9=0,"",HLOOKUP(O11,天気タグ!$B$3:$AG$39,35))</f>
        <v>晴</v>
      </c>
      <c r="O11" s="40">
        <f>IF(O9=0,"",(RIGHT(O9,2))-1)</f>
        <v>14</v>
      </c>
      <c r="P11" s="188" t="str">
        <f>IF(P$9=0,"",HLOOKUP(Q11,天気タグ!$B$3:$AG$39,35))</f>
        <v>雨/晴</v>
      </c>
      <c r="Q11" s="188">
        <f>IF(Q9=0,"",(RIGHT(Q9,2))-1)</f>
        <v>7</v>
      </c>
      <c r="R11" s="188" t="str">
        <f>IF(R$9=0,"",HLOOKUP(S11,天気タグ!$B$3:$AG$39,35))</f>
        <v>雨/晴</v>
      </c>
      <c r="S11" s="188">
        <f>IF(S9=0,"",(RIGHT(S9,2))-1)</f>
        <v>7</v>
      </c>
      <c r="T11" s="188" t="str">
        <f>IF(T$9=0,"",HLOOKUP(U11,天気タグ!$B$3:$AG$39,35))</f>
        <v>雨/晴</v>
      </c>
      <c r="U11" s="188">
        <f>IF(U9=0,"",(RIGHT(U9,2))-1)</f>
        <v>7</v>
      </c>
      <c r="V11" s="188" t="str">
        <f>IF(V$9=0,"",HLOOKUP(W11,天気タグ!$B$3:$AG$39,35))</f>
        <v>雨/晴</v>
      </c>
      <c r="W11" s="188">
        <f>IF(W9=0,"",(RIGHT(W9,2))-1)</f>
        <v>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晴/曇</v>
      </c>
      <c r="E12" s="40">
        <f>IF(E9=0,"",RIGHT(E9,2)*1)</f>
        <v>15</v>
      </c>
      <c r="F12" s="40" t="str">
        <f>IF(F$9=0,"",HLOOKUP(G12,天気タグ!$B$3:$AG$39,35))</f>
        <v>晴/曇</v>
      </c>
      <c r="G12" s="40">
        <f>IF(G9=0,"",RIGHT(G9,2)*1)</f>
        <v>15</v>
      </c>
      <c r="H12" s="40" t="str">
        <f>IF(H$9=0,"",HLOOKUP(I12,天気タグ!$B$3:$AG$39,35))</f>
        <v>晴/曇</v>
      </c>
      <c r="I12" s="40">
        <f>IF(I9=0,"",RIGHT(I9,2)*1)</f>
        <v>15</v>
      </c>
      <c r="J12" s="40" t="str">
        <f>IF(J$9=0,"",HLOOKUP(K12,天気タグ!$B$3:$AG$39,35))</f>
        <v>晴/曇</v>
      </c>
      <c r="K12" s="40">
        <f>IF(K9=0,"",RIGHT(K9,2)*1)</f>
        <v>15</v>
      </c>
      <c r="L12" s="40" t="str">
        <f>IF(L$9=0,"",HLOOKUP(M12,天気タグ!$B$3:$AG$39,35))</f>
        <v>晴/曇</v>
      </c>
      <c r="M12" s="40">
        <f>IF(M9=0,"",RIGHT(M9,2)*1)</f>
        <v>15</v>
      </c>
      <c r="N12" s="40" t="str">
        <f>IF(N$9=0,"",HLOOKUP(O12,天気タグ!$B$3:$AG$39,35))</f>
        <v>晴/曇</v>
      </c>
      <c r="O12" s="40">
        <f>IF(O9=0,"",RIGHT(O9,2)*1)</f>
        <v>15</v>
      </c>
      <c r="P12" s="188" t="str">
        <f>IF(P$9=0,"",HLOOKUP(Q12,天気タグ!$B$3:$AG$39,35))</f>
        <v>晴</v>
      </c>
      <c r="Q12" s="188">
        <f>IF(Q9=0,"",RIGHT(Q9,2)*1)</f>
        <v>8</v>
      </c>
      <c r="R12" s="188" t="str">
        <f>IF(R$9=0,"",HLOOKUP(S12,天気タグ!$B$3:$AG$39,35))</f>
        <v>晴</v>
      </c>
      <c r="S12" s="188">
        <f>IF(S9=0,"",RIGHT(S9,2)*1)</f>
        <v>8</v>
      </c>
      <c r="T12" s="188" t="str">
        <f>IF(T$9=0,"",HLOOKUP(U12,天気タグ!$B$3:$AG$39,35))</f>
        <v>晴</v>
      </c>
      <c r="U12" s="188">
        <f>IF(U9=0,"",RIGHT(U9,2)*1)</f>
        <v>8</v>
      </c>
      <c r="V12" s="188" t="str">
        <f>IF(V$9=0,"",HLOOKUP(W12,天気タグ!$B$3:$AG$39,35))</f>
        <v>晴</v>
      </c>
      <c r="W12" s="188">
        <f>IF(W9=0,"",RIGHT(W9,2)*1)</f>
        <v>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19</v>
      </c>
      <c r="E13" s="28"/>
      <c r="F13" s="28">
        <v>21.5</v>
      </c>
      <c r="G13" s="28"/>
      <c r="H13" s="28">
        <v>22</v>
      </c>
      <c r="I13" s="40"/>
      <c r="J13" s="28">
        <v>22.9</v>
      </c>
      <c r="K13" s="28"/>
      <c r="L13" s="28">
        <v>21.5</v>
      </c>
      <c r="M13" s="28"/>
      <c r="N13" s="28">
        <v>20.5</v>
      </c>
      <c r="O13" s="28"/>
      <c r="P13" s="191">
        <v>17</v>
      </c>
      <c r="Q13" s="191"/>
      <c r="R13" s="191">
        <v>17.5</v>
      </c>
      <c r="S13" s="191"/>
      <c r="T13" s="191">
        <v>19</v>
      </c>
      <c r="U13" s="191"/>
      <c r="V13" s="191">
        <v>18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14.7</v>
      </c>
      <c r="E14" s="33"/>
      <c r="F14" s="34">
        <v>17.7</v>
      </c>
      <c r="G14" s="34"/>
      <c r="H14" s="34">
        <v>15.5</v>
      </c>
      <c r="I14" s="34"/>
      <c r="J14" s="34">
        <v>17.5</v>
      </c>
      <c r="K14" s="34"/>
      <c r="L14" s="34">
        <v>16.899999999999999</v>
      </c>
      <c r="M14" s="34"/>
      <c r="N14" s="34">
        <v>18</v>
      </c>
      <c r="O14" s="34"/>
      <c r="P14" s="199">
        <v>16.100000000000001</v>
      </c>
      <c r="Q14" s="199"/>
      <c r="R14" s="199">
        <v>17.7</v>
      </c>
      <c r="S14" s="199"/>
      <c r="T14" s="199">
        <v>18.600000000000001</v>
      </c>
      <c r="U14" s="199"/>
      <c r="V14" s="199">
        <v>17.7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>
        <v>0</v>
      </c>
      <c r="I18" s="111">
        <f>H18/1000</f>
        <v>0</v>
      </c>
      <c r="J18" s="40">
        <v>0</v>
      </c>
      <c r="K18" s="111">
        <f>J18/1000</f>
        <v>0</v>
      </c>
      <c r="L18" s="40">
        <v>0</v>
      </c>
      <c r="M18" s="111">
        <f>L18/1000</f>
        <v>0</v>
      </c>
      <c r="N18" s="40">
        <v>0</v>
      </c>
      <c r="O18" s="111">
        <f>N18/1000</f>
        <v>0</v>
      </c>
      <c r="P18" s="188">
        <v>0</v>
      </c>
      <c r="Q18" s="308">
        <f>P18/1000</f>
        <v>0</v>
      </c>
      <c r="R18" s="188">
        <v>0</v>
      </c>
      <c r="S18" s="308">
        <f>R18/1000</f>
        <v>0</v>
      </c>
      <c r="T18" s="188">
        <v>0</v>
      </c>
      <c r="U18" s="308">
        <f>T18/1000</f>
        <v>0</v>
      </c>
      <c r="V18" s="188">
        <v>0</v>
      </c>
      <c r="W18" s="308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>
        <v>0</v>
      </c>
      <c r="I20" s="111">
        <f t="shared" si="1"/>
        <v>0</v>
      </c>
      <c r="J20" s="40">
        <v>0</v>
      </c>
      <c r="K20" s="111">
        <f t="shared" si="2"/>
        <v>0</v>
      </c>
      <c r="L20" s="40">
        <v>0</v>
      </c>
      <c r="M20" s="111">
        <f t="shared" si="2"/>
        <v>0</v>
      </c>
      <c r="N20" s="40">
        <v>0</v>
      </c>
      <c r="O20" s="111">
        <f t="shared" si="2"/>
        <v>0</v>
      </c>
      <c r="P20" s="188">
        <v>0</v>
      </c>
      <c r="Q20" s="308">
        <f t="shared" si="3"/>
        <v>0</v>
      </c>
      <c r="R20" s="188">
        <v>0</v>
      </c>
      <c r="S20" s="308">
        <f t="shared" si="3"/>
        <v>0</v>
      </c>
      <c r="T20" s="188">
        <v>0</v>
      </c>
      <c r="U20" s="308">
        <f t="shared" si="3"/>
        <v>0</v>
      </c>
      <c r="V20" s="188">
        <v>0</v>
      </c>
      <c r="W20" s="308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>
        <v>0</v>
      </c>
      <c r="I21" s="111">
        <f t="shared" si="1"/>
        <v>0</v>
      </c>
      <c r="J21" s="40">
        <v>0</v>
      </c>
      <c r="K21" s="111">
        <f t="shared" si="2"/>
        <v>0</v>
      </c>
      <c r="L21" s="40">
        <v>0</v>
      </c>
      <c r="M21" s="111">
        <f t="shared" si="2"/>
        <v>0</v>
      </c>
      <c r="N21" s="40">
        <v>0</v>
      </c>
      <c r="O21" s="111">
        <f t="shared" si="2"/>
        <v>0</v>
      </c>
      <c r="P21" s="188">
        <v>0</v>
      </c>
      <c r="Q21" s="308">
        <f t="shared" si="3"/>
        <v>0</v>
      </c>
      <c r="R21" s="188">
        <v>0</v>
      </c>
      <c r="S21" s="308">
        <f t="shared" si="3"/>
        <v>0</v>
      </c>
      <c r="T21" s="188">
        <v>0</v>
      </c>
      <c r="U21" s="308">
        <f t="shared" si="3"/>
        <v>0</v>
      </c>
      <c r="V21" s="188">
        <v>0</v>
      </c>
      <c r="W21" s="308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>
        <v>0</v>
      </c>
      <c r="I22" s="111">
        <f t="shared" si="1"/>
        <v>0</v>
      </c>
      <c r="J22" s="40">
        <v>0</v>
      </c>
      <c r="K22" s="111">
        <f t="shared" si="2"/>
        <v>0</v>
      </c>
      <c r="L22" s="40">
        <v>0</v>
      </c>
      <c r="M22" s="111">
        <f t="shared" si="2"/>
        <v>0</v>
      </c>
      <c r="N22" s="40">
        <v>0</v>
      </c>
      <c r="O22" s="111">
        <f t="shared" si="2"/>
        <v>0</v>
      </c>
      <c r="P22" s="188">
        <v>0</v>
      </c>
      <c r="Q22" s="308">
        <f t="shared" si="3"/>
        <v>0</v>
      </c>
      <c r="R22" s="188">
        <v>0</v>
      </c>
      <c r="S22" s="308">
        <f t="shared" si="3"/>
        <v>0</v>
      </c>
      <c r="T22" s="188">
        <v>0</v>
      </c>
      <c r="U22" s="308">
        <f t="shared" si="3"/>
        <v>0</v>
      </c>
      <c r="V22" s="188">
        <v>0</v>
      </c>
      <c r="W22" s="308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>
        <v>0</v>
      </c>
      <c r="I23" s="111">
        <f t="shared" si="1"/>
        <v>0</v>
      </c>
      <c r="J23" s="40">
        <v>0</v>
      </c>
      <c r="K23" s="111">
        <f t="shared" si="2"/>
        <v>0</v>
      </c>
      <c r="L23" s="40">
        <v>0</v>
      </c>
      <c r="M23" s="111">
        <f t="shared" si="2"/>
        <v>0</v>
      </c>
      <c r="N23" s="40">
        <v>0</v>
      </c>
      <c r="O23" s="111">
        <f t="shared" si="2"/>
        <v>0</v>
      </c>
      <c r="P23" s="188">
        <v>0</v>
      </c>
      <c r="Q23" s="308">
        <f t="shared" si="3"/>
        <v>0</v>
      </c>
      <c r="R23" s="188">
        <v>0</v>
      </c>
      <c r="S23" s="308">
        <f t="shared" si="3"/>
        <v>0</v>
      </c>
      <c r="T23" s="188">
        <v>0</v>
      </c>
      <c r="U23" s="308">
        <f t="shared" si="3"/>
        <v>0</v>
      </c>
      <c r="V23" s="188">
        <v>0</v>
      </c>
      <c r="W23" s="308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0.09</v>
      </c>
      <c r="E26" s="100"/>
      <c r="F26" s="100">
        <v>0.09</v>
      </c>
      <c r="G26" s="100"/>
      <c r="H26" s="40">
        <v>0.13</v>
      </c>
      <c r="I26" s="100"/>
      <c r="J26" s="40">
        <v>0.13</v>
      </c>
      <c r="K26" s="100"/>
      <c r="L26" s="40">
        <v>0.44</v>
      </c>
      <c r="M26" s="100"/>
      <c r="N26" s="40">
        <v>0.35</v>
      </c>
      <c r="O26" s="100"/>
      <c r="P26" s="188">
        <v>0.22</v>
      </c>
      <c r="Q26" s="213"/>
      <c r="R26" s="188">
        <v>0.22</v>
      </c>
      <c r="S26" s="213"/>
      <c r="T26" s="188">
        <v>0.16</v>
      </c>
      <c r="U26" s="213"/>
      <c r="V26" s="188">
        <v>0.18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0.14000000000000001</v>
      </c>
      <c r="M27" s="100"/>
      <c r="N27" s="40">
        <v>0.11</v>
      </c>
      <c r="O27" s="100"/>
      <c r="P27" s="188">
        <v>0.06</v>
      </c>
      <c r="Q27" s="213"/>
      <c r="R27" s="188">
        <v>0.06</v>
      </c>
      <c r="S27" s="213"/>
      <c r="T27" s="188">
        <v>0.05</v>
      </c>
      <c r="U27" s="213"/>
      <c r="V27" s="188">
        <v>0.05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>
        <v>0</v>
      </c>
      <c r="I28" s="111">
        <f t="shared" si="5"/>
        <v>0</v>
      </c>
      <c r="J28" s="40">
        <v>0</v>
      </c>
      <c r="K28" s="111">
        <f t="shared" ref="K28:O35" si="6">J28/1000</f>
        <v>0</v>
      </c>
      <c r="L28" s="40">
        <v>0</v>
      </c>
      <c r="M28" s="111">
        <f t="shared" si="6"/>
        <v>0</v>
      </c>
      <c r="N28" s="40">
        <v>0</v>
      </c>
      <c r="O28" s="111">
        <f t="shared" si="6"/>
        <v>0</v>
      </c>
      <c r="P28" s="188">
        <v>0</v>
      </c>
      <c r="Q28" s="308">
        <f t="shared" ref="Q28:W35" si="7">P28/1000</f>
        <v>0</v>
      </c>
      <c r="R28" s="188">
        <v>0</v>
      </c>
      <c r="S28" s="308">
        <f t="shared" si="7"/>
        <v>0</v>
      </c>
      <c r="T28" s="188">
        <v>0</v>
      </c>
      <c r="U28" s="308">
        <f t="shared" si="7"/>
        <v>0</v>
      </c>
      <c r="V28" s="188">
        <v>0</v>
      </c>
      <c r="W28" s="308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</v>
      </c>
      <c r="Q36" s="213"/>
      <c r="R36" s="188">
        <v>0</v>
      </c>
      <c r="S36" s="213"/>
      <c r="T36" s="188">
        <v>0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2"/>
      <c r="R37" s="188">
        <v>0</v>
      </c>
      <c r="S37" s="212"/>
      <c r="T37" s="188">
        <v>0</v>
      </c>
      <c r="U37" s="212"/>
      <c r="V37" s="188">
        <v>0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>
        <v>2E-3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8">
        <v>5.0000000000000001E-3</v>
      </c>
      <c r="Q39" s="212"/>
      <c r="R39" s="188">
        <v>4.0000000000000001E-3</v>
      </c>
      <c r="S39" s="212"/>
      <c r="T39" s="188">
        <v>0</v>
      </c>
      <c r="U39" s="212"/>
      <c r="V39" s="188">
        <v>0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5.0000000000000001E-3</v>
      </c>
      <c r="G43" s="89"/>
      <c r="H43" s="40">
        <v>0</v>
      </c>
      <c r="I43" s="89"/>
      <c r="J43" s="40">
        <v>3.0000000000000001E-3</v>
      </c>
      <c r="K43" s="89"/>
      <c r="L43" s="40">
        <v>0</v>
      </c>
      <c r="M43" s="89"/>
      <c r="N43" s="40">
        <v>0</v>
      </c>
      <c r="O43" s="89"/>
      <c r="P43" s="188">
        <v>3.0000000000000001E-3</v>
      </c>
      <c r="Q43" s="212"/>
      <c r="R43" s="188">
        <v>3.0000000000000001E-3</v>
      </c>
      <c r="S43" s="212"/>
      <c r="T43" s="188">
        <v>4.0000000000000001E-3</v>
      </c>
      <c r="U43" s="212"/>
      <c r="V43" s="188">
        <v>4.0000000000000001E-3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2"/>
      <c r="R46" s="188">
        <v>0</v>
      </c>
      <c r="S46" s="212"/>
      <c r="T46" s="188">
        <v>0</v>
      </c>
      <c r="U46" s="212"/>
      <c r="V46" s="188">
        <v>0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>
        <v>2</v>
      </c>
      <c r="E47" s="111">
        <f>D47/1000</f>
        <v>2E-3</v>
      </c>
      <c r="F47" s="89">
        <v>2</v>
      </c>
      <c r="G47" s="111">
        <f>F47/1000</f>
        <v>2E-3</v>
      </c>
      <c r="H47" s="40">
        <v>0</v>
      </c>
      <c r="I47" s="111">
        <f>H47/1000</f>
        <v>0</v>
      </c>
      <c r="J47" s="40">
        <v>0</v>
      </c>
      <c r="K47" s="111">
        <f>J47/1000</f>
        <v>0</v>
      </c>
      <c r="L47" s="40">
        <v>0</v>
      </c>
      <c r="M47" s="111">
        <f>L47/1000</f>
        <v>0</v>
      </c>
      <c r="N47" s="40">
        <v>2</v>
      </c>
      <c r="O47" s="111">
        <f>N47/1000</f>
        <v>2E-3</v>
      </c>
      <c r="P47" s="188">
        <v>0</v>
      </c>
      <c r="Q47" s="308">
        <f>P47/1000</f>
        <v>0</v>
      </c>
      <c r="R47" s="188">
        <v>0</v>
      </c>
      <c r="S47" s="308">
        <f>R47/1000</f>
        <v>0</v>
      </c>
      <c r="T47" s="188">
        <v>0</v>
      </c>
      <c r="U47" s="308">
        <f>T47/1000</f>
        <v>0</v>
      </c>
      <c r="V47" s="188">
        <v>0</v>
      </c>
      <c r="W47" s="308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>
        <v>0</v>
      </c>
      <c r="I48" s="111">
        <f>H48/1000</f>
        <v>0</v>
      </c>
      <c r="J48" s="40">
        <v>0</v>
      </c>
      <c r="K48" s="111">
        <f>J48/1000</f>
        <v>0</v>
      </c>
      <c r="L48" s="40">
        <v>0</v>
      </c>
      <c r="M48" s="111">
        <f>L48/1000</f>
        <v>0</v>
      </c>
      <c r="N48" s="40">
        <v>0</v>
      </c>
      <c r="O48" s="111">
        <f>N48/1000</f>
        <v>0</v>
      </c>
      <c r="P48" s="188">
        <v>0</v>
      </c>
      <c r="Q48" s="308">
        <f>P48/1000</f>
        <v>0</v>
      </c>
      <c r="R48" s="188">
        <v>10</v>
      </c>
      <c r="S48" s="308">
        <f>R48/1000</f>
        <v>0.01</v>
      </c>
      <c r="T48" s="188">
        <v>0</v>
      </c>
      <c r="U48" s="308">
        <f>T48/1000</f>
        <v>0</v>
      </c>
      <c r="V48" s="188">
        <v>0</v>
      </c>
      <c r="W48" s="308">
        <f>V48/1000</f>
        <v>0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>
        <v>0</v>
      </c>
      <c r="I49" s="111">
        <f>H49/1000</f>
        <v>0</v>
      </c>
      <c r="J49" s="40">
        <v>0</v>
      </c>
      <c r="K49" s="111">
        <f>J49/1000</f>
        <v>0</v>
      </c>
      <c r="L49" s="40">
        <v>0</v>
      </c>
      <c r="M49" s="111">
        <f>L49/1000</f>
        <v>0</v>
      </c>
      <c r="N49" s="40">
        <v>0</v>
      </c>
      <c r="O49" s="111">
        <f>N49/1000</f>
        <v>0</v>
      </c>
      <c r="P49" s="188">
        <v>0</v>
      </c>
      <c r="Q49" s="308">
        <f>P49/1000</f>
        <v>0</v>
      </c>
      <c r="R49" s="188">
        <v>0</v>
      </c>
      <c r="S49" s="308">
        <f>R49/1000</f>
        <v>0</v>
      </c>
      <c r="T49" s="188">
        <v>0</v>
      </c>
      <c r="U49" s="308">
        <f>T49/1000</f>
        <v>0</v>
      </c>
      <c r="V49" s="188">
        <v>0</v>
      </c>
      <c r="W49" s="308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4</v>
      </c>
      <c r="G50" s="111">
        <f>F50/1000</f>
        <v>4.0000000000000001E-3</v>
      </c>
      <c r="H50" s="40">
        <v>0</v>
      </c>
      <c r="I50" s="111">
        <f>H50/1000</f>
        <v>0</v>
      </c>
      <c r="J50" s="40">
        <v>4</v>
      </c>
      <c r="K50" s="111">
        <f>J50/1000</f>
        <v>4.0000000000000001E-3</v>
      </c>
      <c r="L50" s="40">
        <v>0</v>
      </c>
      <c r="M50" s="111">
        <f>L50/1000</f>
        <v>0</v>
      </c>
      <c r="N50" s="40">
        <v>3</v>
      </c>
      <c r="O50" s="111">
        <f>N50/1000</f>
        <v>3.0000000000000001E-3</v>
      </c>
      <c r="P50" s="188">
        <v>0</v>
      </c>
      <c r="Q50" s="308">
        <f>P50/1000</f>
        <v>0</v>
      </c>
      <c r="R50" s="188">
        <v>0</v>
      </c>
      <c r="S50" s="308">
        <f>R50/1000</f>
        <v>0</v>
      </c>
      <c r="T50" s="188">
        <v>4</v>
      </c>
      <c r="U50" s="308">
        <f>T50/1000</f>
        <v>4.0000000000000001E-3</v>
      </c>
      <c r="V50" s="188">
        <v>0</v>
      </c>
      <c r="W50" s="308">
        <f>V50/1000</f>
        <v>0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>
        <v>4.5999999999999996</v>
      </c>
      <c r="E51" s="28"/>
      <c r="F51" s="28">
        <v>4.7</v>
      </c>
      <c r="G51" s="28"/>
      <c r="H51" s="40">
        <v>6.1</v>
      </c>
      <c r="I51" s="28"/>
      <c r="J51" s="40">
        <v>6.1</v>
      </c>
      <c r="K51" s="28"/>
      <c r="L51" s="40">
        <v>9.9</v>
      </c>
      <c r="M51" s="28"/>
      <c r="N51" s="40">
        <v>8.4</v>
      </c>
      <c r="O51" s="28"/>
      <c r="P51" s="188">
        <v>5.5</v>
      </c>
      <c r="Q51" s="191"/>
      <c r="R51" s="188">
        <v>5.5</v>
      </c>
      <c r="S51" s="191"/>
      <c r="T51" s="188">
        <v>5.0999999999999996</v>
      </c>
      <c r="U51" s="191"/>
      <c r="V51" s="188">
        <v>5.5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>
        <v>0</v>
      </c>
      <c r="I52" s="111">
        <f>H52/1000</f>
        <v>0</v>
      </c>
      <c r="J52" s="40">
        <v>0</v>
      </c>
      <c r="K52" s="111">
        <f>J52/1000</f>
        <v>0</v>
      </c>
      <c r="L52" s="40">
        <v>0</v>
      </c>
      <c r="M52" s="111">
        <f>L52/1000</f>
        <v>0</v>
      </c>
      <c r="N52" s="40">
        <v>0</v>
      </c>
      <c r="O52" s="111">
        <f>N52/1000</f>
        <v>0</v>
      </c>
      <c r="P52" s="188">
        <v>0</v>
      </c>
      <c r="Q52" s="308">
        <f>P52/1000</f>
        <v>0</v>
      </c>
      <c r="R52" s="188">
        <v>0</v>
      </c>
      <c r="S52" s="308">
        <f>R52/1000</f>
        <v>0</v>
      </c>
      <c r="T52" s="188">
        <v>0</v>
      </c>
      <c r="U52" s="308">
        <f>T52/1000</f>
        <v>0</v>
      </c>
      <c r="V52" s="188">
        <v>0</v>
      </c>
      <c r="W52" s="308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3.5</v>
      </c>
      <c r="E53" s="28"/>
      <c r="F53" s="28">
        <v>3.7</v>
      </c>
      <c r="G53" s="28"/>
      <c r="H53" s="40">
        <v>4.3</v>
      </c>
      <c r="I53" s="28"/>
      <c r="J53" s="40">
        <v>4.4000000000000004</v>
      </c>
      <c r="K53" s="28"/>
      <c r="L53" s="40">
        <v>10.199999999999999</v>
      </c>
      <c r="M53" s="28"/>
      <c r="N53" s="40">
        <v>9</v>
      </c>
      <c r="O53" s="28"/>
      <c r="P53" s="188">
        <v>6.8</v>
      </c>
      <c r="Q53" s="191"/>
      <c r="R53" s="188">
        <v>6.7</v>
      </c>
      <c r="S53" s="191"/>
      <c r="T53" s="188">
        <v>6.6</v>
      </c>
      <c r="U53" s="191"/>
      <c r="V53" s="188">
        <v>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>
        <v>6.1548297999999999</v>
      </c>
      <c r="E54" s="28"/>
      <c r="F54" s="28">
        <v>6.4189805</v>
      </c>
      <c r="G54" s="28"/>
      <c r="H54" s="40">
        <v>4.7343244000000002</v>
      </c>
      <c r="I54" s="28"/>
      <c r="J54" s="40">
        <v>5.0165778999999997</v>
      </c>
      <c r="K54" s="28"/>
      <c r="L54" s="40">
        <v>21.624100299999998</v>
      </c>
      <c r="M54" s="28"/>
      <c r="N54" s="40">
        <v>19.723615800000001</v>
      </c>
      <c r="O54" s="28"/>
      <c r="P54" s="188">
        <v>15.061356100000001</v>
      </c>
      <c r="Q54" s="191"/>
      <c r="R54" s="188">
        <v>15.1426339</v>
      </c>
      <c r="S54" s="191"/>
      <c r="T54" s="188">
        <v>14.438154099999998</v>
      </c>
      <c r="U54" s="191"/>
      <c r="V54" s="188">
        <v>12.4530976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>
        <v>36</v>
      </c>
      <c r="E55" s="40"/>
      <c r="F55" s="40">
        <v>37</v>
      </c>
      <c r="G55" s="40"/>
      <c r="H55" s="40">
        <v>40</v>
      </c>
      <c r="I55" s="40"/>
      <c r="J55" s="40">
        <v>38</v>
      </c>
      <c r="K55" s="40"/>
      <c r="L55" s="40">
        <v>79</v>
      </c>
      <c r="M55" s="40"/>
      <c r="N55" s="40">
        <v>77</v>
      </c>
      <c r="O55" s="40"/>
      <c r="P55" s="188">
        <v>35</v>
      </c>
      <c r="Q55" s="188"/>
      <c r="R55" s="188">
        <v>37</v>
      </c>
      <c r="S55" s="188"/>
      <c r="T55" s="188">
        <v>36</v>
      </c>
      <c r="U55" s="188"/>
      <c r="V55" s="188">
        <v>40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>
        <v>0</v>
      </c>
      <c r="E56" s="100"/>
      <c r="F56" s="100">
        <v>0</v>
      </c>
      <c r="G56" s="100"/>
      <c r="H56" s="40">
        <v>0</v>
      </c>
      <c r="I56" s="100"/>
      <c r="J56" s="40">
        <v>0</v>
      </c>
      <c r="K56" s="100"/>
      <c r="L56" s="40">
        <v>0</v>
      </c>
      <c r="M56" s="100"/>
      <c r="N56" s="40">
        <v>0</v>
      </c>
      <c r="O56" s="100"/>
      <c r="P56" s="188">
        <v>0</v>
      </c>
      <c r="Q56" s="213"/>
      <c r="R56" s="188">
        <v>0</v>
      </c>
      <c r="S56" s="213"/>
      <c r="T56" s="188">
        <v>0</v>
      </c>
      <c r="U56" s="213"/>
      <c r="V56" s="188">
        <v>0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>
        <v>0</v>
      </c>
      <c r="E60" s="111">
        <f>D60/1000</f>
        <v>0</v>
      </c>
      <c r="F60" s="95">
        <v>0</v>
      </c>
      <c r="G60" s="111">
        <f>F60/1000</f>
        <v>0</v>
      </c>
      <c r="H60" s="40">
        <v>0</v>
      </c>
      <c r="I60" s="111">
        <f>H60/1000</f>
        <v>0</v>
      </c>
      <c r="J60" s="40">
        <v>0</v>
      </c>
      <c r="K60" s="111">
        <f>J60/1000</f>
        <v>0</v>
      </c>
      <c r="L60" s="40">
        <v>0</v>
      </c>
      <c r="M60" s="111">
        <f>L60/1000</f>
        <v>0</v>
      </c>
      <c r="N60" s="40">
        <v>0</v>
      </c>
      <c r="O60" s="111">
        <f>N60/1000</f>
        <v>0</v>
      </c>
      <c r="P60" s="188">
        <v>0</v>
      </c>
      <c r="Q60" s="308">
        <f>P60/1000</f>
        <v>0</v>
      </c>
      <c r="R60" s="188">
        <v>0</v>
      </c>
      <c r="S60" s="308">
        <f>R60/1000</f>
        <v>0</v>
      </c>
      <c r="T60" s="188">
        <v>0</v>
      </c>
      <c r="U60" s="308">
        <f>T60/1000</f>
        <v>0</v>
      </c>
      <c r="V60" s="188">
        <v>0</v>
      </c>
      <c r="W60" s="308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0.5</v>
      </c>
      <c r="G61" s="28"/>
      <c r="H61" s="40">
        <v>0.5</v>
      </c>
      <c r="I61" s="28"/>
      <c r="J61" s="40">
        <v>0.5</v>
      </c>
      <c r="K61" s="28"/>
      <c r="L61" s="40">
        <v>0.4</v>
      </c>
      <c r="M61" s="28"/>
      <c r="N61" s="40">
        <v>0.4</v>
      </c>
      <c r="O61" s="28"/>
      <c r="P61" s="188">
        <v>0.5</v>
      </c>
      <c r="Q61" s="191"/>
      <c r="R61" s="188">
        <v>0.5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7.1</v>
      </c>
      <c r="G62" s="28"/>
      <c r="H62" s="40">
        <v>7.2</v>
      </c>
      <c r="I62" s="28"/>
      <c r="J62" s="40">
        <v>7.1</v>
      </c>
      <c r="K62" s="28"/>
      <c r="L62" s="40">
        <v>6.9</v>
      </c>
      <c r="M62" s="28"/>
      <c r="N62" s="40">
        <v>7.1</v>
      </c>
      <c r="O62" s="28"/>
      <c r="P62" s="188">
        <v>7.4</v>
      </c>
      <c r="Q62" s="191"/>
      <c r="R62" s="188">
        <v>7.3</v>
      </c>
      <c r="S62" s="191"/>
      <c r="T62" s="188">
        <v>7.4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0.6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78"/>
      <c r="B68" s="37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>
        <v>0</v>
      </c>
      <c r="I70" s="111">
        <f t="shared" si="13"/>
        <v>0</v>
      </c>
      <c r="J70" s="92">
        <v>0</v>
      </c>
      <c r="K70" s="111">
        <f t="shared" si="13"/>
        <v>0</v>
      </c>
      <c r="L70" s="92">
        <v>0</v>
      </c>
      <c r="M70" s="111">
        <f t="shared" si="13"/>
        <v>0</v>
      </c>
      <c r="N70" s="92">
        <v>0</v>
      </c>
      <c r="O70" s="111">
        <f t="shared" si="13"/>
        <v>0</v>
      </c>
      <c r="P70" s="310">
        <v>0</v>
      </c>
      <c r="Q70" s="308">
        <f>P70/1000</f>
        <v>0</v>
      </c>
      <c r="R70" s="310">
        <v>0</v>
      </c>
      <c r="S70" s="308">
        <f t="shared" ref="Q70:W74" si="14">R70/1000</f>
        <v>0</v>
      </c>
      <c r="T70" s="310">
        <v>0</v>
      </c>
      <c r="U70" s="308">
        <f t="shared" si="14"/>
        <v>0</v>
      </c>
      <c r="V70" s="310">
        <v>0</v>
      </c>
      <c r="W70" s="308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>
        <v>0</v>
      </c>
      <c r="I71" s="111">
        <f t="shared" si="13"/>
        <v>0</v>
      </c>
      <c r="J71" s="95">
        <v>0</v>
      </c>
      <c r="K71" s="111">
        <f t="shared" si="13"/>
        <v>0</v>
      </c>
      <c r="L71" s="95">
        <v>0</v>
      </c>
      <c r="M71" s="111">
        <f t="shared" si="13"/>
        <v>0</v>
      </c>
      <c r="N71" s="95">
        <v>0</v>
      </c>
      <c r="O71" s="111">
        <f t="shared" si="13"/>
        <v>0</v>
      </c>
      <c r="P71" s="210">
        <v>0</v>
      </c>
      <c r="Q71" s="308">
        <f t="shared" si="14"/>
        <v>0</v>
      </c>
      <c r="R71" s="210">
        <v>0</v>
      </c>
      <c r="S71" s="308">
        <f t="shared" si="14"/>
        <v>0</v>
      </c>
      <c r="T71" s="210">
        <v>0</v>
      </c>
      <c r="U71" s="308">
        <f t="shared" si="14"/>
        <v>0</v>
      </c>
      <c r="V71" s="210">
        <v>0</v>
      </c>
      <c r="W71" s="308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>
        <v>0</v>
      </c>
      <c r="I72" s="111">
        <f t="shared" si="13"/>
        <v>0</v>
      </c>
      <c r="J72" s="89">
        <v>0</v>
      </c>
      <c r="K72" s="111">
        <f t="shared" si="13"/>
        <v>0</v>
      </c>
      <c r="L72" s="89">
        <v>0</v>
      </c>
      <c r="M72" s="111">
        <f t="shared" si="13"/>
        <v>0</v>
      </c>
      <c r="N72" s="89">
        <v>0</v>
      </c>
      <c r="O72" s="111">
        <f t="shared" si="13"/>
        <v>0</v>
      </c>
      <c r="P72" s="212">
        <v>0</v>
      </c>
      <c r="Q72" s="308">
        <f t="shared" si="14"/>
        <v>0</v>
      </c>
      <c r="R72" s="212">
        <v>0</v>
      </c>
      <c r="S72" s="308">
        <f t="shared" si="14"/>
        <v>0</v>
      </c>
      <c r="T72" s="212">
        <v>0</v>
      </c>
      <c r="U72" s="308">
        <f t="shared" si="14"/>
        <v>0</v>
      </c>
      <c r="V72" s="212">
        <v>0</v>
      </c>
      <c r="W72" s="308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0.6</v>
      </c>
      <c r="G81" s="28"/>
      <c r="H81" s="40">
        <v>0.6</v>
      </c>
      <c r="I81" s="28"/>
      <c r="J81" s="28">
        <v>0.5</v>
      </c>
      <c r="K81" s="28"/>
      <c r="L81" s="28">
        <v>0.5</v>
      </c>
      <c r="M81" s="28"/>
      <c r="N81" s="28">
        <v>0.5</v>
      </c>
      <c r="O81" s="28"/>
      <c r="P81" s="191">
        <v>0.6</v>
      </c>
      <c r="Q81" s="191"/>
      <c r="R81" s="191">
        <v>0.4</v>
      </c>
      <c r="S81" s="191"/>
      <c r="T81" s="191">
        <v>0.4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>
        <v>6.1548297999999999</v>
      </c>
      <c r="E82" s="27"/>
      <c r="F82" s="28">
        <v>6.4189805</v>
      </c>
      <c r="G82" s="28"/>
      <c r="H82" s="40">
        <v>4.7343244000000002</v>
      </c>
      <c r="I82" s="28"/>
      <c r="J82" s="28">
        <v>5.0165778999999997</v>
      </c>
      <c r="K82" s="28"/>
      <c r="L82" s="28">
        <v>21.624100299999998</v>
      </c>
      <c r="M82" s="28"/>
      <c r="N82" s="28">
        <v>19.723615800000001</v>
      </c>
      <c r="O82" s="28"/>
      <c r="P82" s="191">
        <v>15.061356100000001</v>
      </c>
      <c r="Q82" s="191"/>
      <c r="R82" s="191">
        <v>15.1426339</v>
      </c>
      <c r="S82" s="191"/>
      <c r="T82" s="191">
        <v>14.438154099999998</v>
      </c>
      <c r="U82" s="191"/>
      <c r="V82" s="191">
        <v>12.4530976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>
        <v>0</v>
      </c>
      <c r="E83" s="272">
        <f t="shared" ref="E83:O83" si="15">D83/1000</f>
        <v>0</v>
      </c>
      <c r="F83" s="89">
        <v>0</v>
      </c>
      <c r="G83" s="272">
        <f t="shared" si="15"/>
        <v>0</v>
      </c>
      <c r="H83" s="40">
        <v>0</v>
      </c>
      <c r="I83" s="272">
        <f t="shared" si="15"/>
        <v>0</v>
      </c>
      <c r="J83" s="89">
        <v>0</v>
      </c>
      <c r="K83" s="272">
        <f t="shared" si="15"/>
        <v>0</v>
      </c>
      <c r="L83" s="89">
        <v>0</v>
      </c>
      <c r="M83" s="272">
        <f t="shared" si="15"/>
        <v>0</v>
      </c>
      <c r="N83" s="89">
        <v>0</v>
      </c>
      <c r="O83" s="272">
        <f t="shared" si="15"/>
        <v>0</v>
      </c>
      <c r="P83" s="212">
        <v>0</v>
      </c>
      <c r="Q83" s="309">
        <f t="shared" ref="Q83" si="16">P83/1000</f>
        <v>0</v>
      </c>
      <c r="R83" s="212">
        <v>0</v>
      </c>
      <c r="S83" s="309">
        <f t="shared" ref="S83" si="17">R83/1000</f>
        <v>0</v>
      </c>
      <c r="T83" s="212">
        <v>0</v>
      </c>
      <c r="U83" s="309">
        <f t="shared" ref="U83" si="18">T83/1000</f>
        <v>0</v>
      </c>
      <c r="V83" s="212">
        <v>0</v>
      </c>
      <c r="W83" s="309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>
        <v>1.7</v>
      </c>
      <c r="E84" s="27"/>
      <c r="F84" s="28">
        <v>1.5</v>
      </c>
      <c r="G84" s="28"/>
      <c r="H84" s="40">
        <v>1.6</v>
      </c>
      <c r="I84" s="28"/>
      <c r="J84" s="28">
        <v>1.4</v>
      </c>
      <c r="K84" s="28"/>
      <c r="L84" s="28">
        <v>4.5999999999999996</v>
      </c>
      <c r="M84" s="28"/>
      <c r="N84" s="28">
        <v>3.2</v>
      </c>
      <c r="O84" s="28"/>
      <c r="P84" s="191">
        <v>2</v>
      </c>
      <c r="Q84" s="191"/>
      <c r="R84" s="191">
        <v>1.8</v>
      </c>
      <c r="S84" s="191"/>
      <c r="T84" s="191">
        <v>1.6</v>
      </c>
      <c r="U84" s="191"/>
      <c r="V84" s="191">
        <v>1.3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>
        <v>36</v>
      </c>
      <c r="E89" s="41"/>
      <c r="F89" s="40">
        <v>37</v>
      </c>
      <c r="G89" s="40"/>
      <c r="H89" s="40">
        <v>40</v>
      </c>
      <c r="I89" s="40"/>
      <c r="J89" s="40">
        <v>38</v>
      </c>
      <c r="K89" s="40"/>
      <c r="L89" s="40">
        <v>79</v>
      </c>
      <c r="M89" s="40"/>
      <c r="N89" s="40">
        <v>77</v>
      </c>
      <c r="O89" s="40"/>
      <c r="P89" s="188">
        <v>35</v>
      </c>
      <c r="Q89" s="188"/>
      <c r="R89" s="188">
        <v>37</v>
      </c>
      <c r="S89" s="188"/>
      <c r="T89" s="188">
        <v>36</v>
      </c>
      <c r="U89" s="188"/>
      <c r="V89" s="188">
        <v>40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7.1</v>
      </c>
      <c r="G91" s="28"/>
      <c r="H91" s="40">
        <v>7.2</v>
      </c>
      <c r="I91" s="28"/>
      <c r="J91" s="28">
        <v>7.1</v>
      </c>
      <c r="K91" s="28"/>
      <c r="L91" s="28">
        <v>6.9</v>
      </c>
      <c r="M91" s="28"/>
      <c r="N91" s="28">
        <v>7.1</v>
      </c>
      <c r="O91" s="28"/>
      <c r="P91" s="191">
        <v>7.4</v>
      </c>
      <c r="Q91" s="191"/>
      <c r="R91" s="191">
        <v>7.3</v>
      </c>
      <c r="S91" s="191"/>
      <c r="T91" s="191">
        <v>7.4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>
        <v>-3.1188601036544248</v>
      </c>
      <c r="E92" s="27"/>
      <c r="F92" s="28">
        <v>-3.0577787790952171</v>
      </c>
      <c r="G92" s="28"/>
      <c r="H92" s="40">
        <v>-3.1468602153640726</v>
      </c>
      <c r="I92" s="28"/>
      <c r="J92" s="28">
        <v>-3.1728715596003143</v>
      </c>
      <c r="K92" s="28"/>
      <c r="L92" s="28">
        <v>-2.375085965493029</v>
      </c>
      <c r="M92" s="28"/>
      <c r="N92" s="28">
        <v>-2.2440329119414044</v>
      </c>
      <c r="O92" s="28"/>
      <c r="P92" s="191">
        <v>-2.2035934571884792</v>
      </c>
      <c r="Q92" s="191"/>
      <c r="R92" s="191">
        <v>-2.2711499376260389</v>
      </c>
      <c r="S92" s="191"/>
      <c r="T92" s="191">
        <v>-2.2109208993245257</v>
      </c>
      <c r="U92" s="191"/>
      <c r="V92" s="191">
        <v>-2.2732950574433661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>
        <v>0</v>
      </c>
      <c r="E95" s="272">
        <f t="shared" ref="E95" si="20">D95/1000</f>
        <v>0</v>
      </c>
      <c r="F95" s="100">
        <v>0</v>
      </c>
      <c r="G95" s="272">
        <f t="shared" ref="G95" si="21">F95/1000</f>
        <v>0</v>
      </c>
      <c r="H95" s="40">
        <v>0</v>
      </c>
      <c r="I95" s="272">
        <f t="shared" ref="I95" si="22">H95/1000</f>
        <v>0</v>
      </c>
      <c r="J95" s="100">
        <v>0</v>
      </c>
      <c r="K95" s="272">
        <f t="shared" ref="K95" si="23">J95/1000</f>
        <v>0</v>
      </c>
      <c r="L95" s="100">
        <v>0</v>
      </c>
      <c r="M95" s="272">
        <f t="shared" ref="M95" si="24">L95/1000</f>
        <v>0</v>
      </c>
      <c r="N95" s="100">
        <v>0</v>
      </c>
      <c r="O95" s="272">
        <f t="shared" ref="O95" si="25">N95/1000</f>
        <v>0</v>
      </c>
      <c r="P95" s="311">
        <v>0</v>
      </c>
      <c r="Q95" s="309">
        <f t="shared" ref="Q95" si="26">P95/1000</f>
        <v>0</v>
      </c>
      <c r="R95" s="311">
        <v>10</v>
      </c>
      <c r="S95" s="309">
        <f t="shared" ref="S95" si="27">R95/1000</f>
        <v>0.01</v>
      </c>
      <c r="T95" s="311">
        <v>0</v>
      </c>
      <c r="U95" s="309">
        <f t="shared" ref="U95" si="28">T95/1000</f>
        <v>0</v>
      </c>
      <c r="V95" s="311">
        <v>0</v>
      </c>
      <c r="W95" s="309">
        <f t="shared" ref="W95" si="29">V95/1000</f>
        <v>0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>
        <v>1.9</v>
      </c>
      <c r="E98" s="83"/>
      <c r="F98" s="84">
        <v>1.7</v>
      </c>
      <c r="G98" s="84"/>
      <c r="H98" s="39">
        <v>1.8</v>
      </c>
      <c r="I98" s="84"/>
      <c r="J98" s="84">
        <v>1.6</v>
      </c>
      <c r="K98" s="84"/>
      <c r="L98" s="84">
        <v>5.2</v>
      </c>
      <c r="M98" s="84"/>
      <c r="N98" s="84">
        <v>3.7</v>
      </c>
      <c r="O98" s="84"/>
      <c r="P98" s="242">
        <v>2.2999999999999998</v>
      </c>
      <c r="Q98" s="242"/>
      <c r="R98" s="242">
        <v>2</v>
      </c>
      <c r="S98" s="242"/>
      <c r="T98" s="242">
        <v>1.8</v>
      </c>
      <c r="U98" s="242"/>
      <c r="V98" s="242">
        <v>1.5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>
        <v>10.199999999999999</v>
      </c>
      <c r="E99" s="27"/>
      <c r="F99" s="28">
        <v>10</v>
      </c>
      <c r="G99" s="28"/>
      <c r="H99" s="40">
        <v>9.6</v>
      </c>
      <c r="I99" s="28"/>
      <c r="J99" s="28">
        <v>9.9</v>
      </c>
      <c r="K99" s="28"/>
      <c r="L99" s="28">
        <v>23.6</v>
      </c>
      <c r="M99" s="28"/>
      <c r="N99" s="28">
        <v>21.2</v>
      </c>
      <c r="O99" s="28"/>
      <c r="P99" s="191">
        <v>15.6</v>
      </c>
      <c r="Q99" s="191"/>
      <c r="R99" s="191">
        <v>15.8</v>
      </c>
      <c r="S99" s="191"/>
      <c r="T99" s="191">
        <v>14.7</v>
      </c>
      <c r="U99" s="191"/>
      <c r="V99" s="191">
        <v>15.1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3.8</v>
      </c>
      <c r="E100" s="27"/>
      <c r="F100" s="28">
        <v>3.9</v>
      </c>
      <c r="G100" s="28"/>
      <c r="H100" s="40">
        <v>4.2</v>
      </c>
      <c r="I100" s="28"/>
      <c r="J100" s="28">
        <v>4.2</v>
      </c>
      <c r="K100" s="28"/>
      <c r="L100" s="28">
        <v>10.1</v>
      </c>
      <c r="M100" s="28"/>
      <c r="N100" s="28">
        <v>8.8000000000000007</v>
      </c>
      <c r="O100" s="28"/>
      <c r="P100" s="191">
        <v>6.3</v>
      </c>
      <c r="Q100" s="191"/>
      <c r="R100" s="191">
        <v>6.3</v>
      </c>
      <c r="S100" s="191"/>
      <c r="T100" s="191">
        <v>5.9</v>
      </c>
      <c r="U100" s="191"/>
      <c r="V100" s="191">
        <v>5.7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0.09</v>
      </c>
      <c r="E101" s="27"/>
      <c r="F101" s="28">
        <v>0.09</v>
      </c>
      <c r="G101" s="28"/>
      <c r="H101" s="40">
        <v>0.13</v>
      </c>
      <c r="I101" s="28"/>
      <c r="J101" s="28">
        <v>0.13</v>
      </c>
      <c r="K101" s="28"/>
      <c r="L101" s="28">
        <v>0.44</v>
      </c>
      <c r="M101" s="28"/>
      <c r="N101" s="28">
        <v>0.35</v>
      </c>
      <c r="O101" s="28"/>
      <c r="P101" s="191">
        <v>0.22</v>
      </c>
      <c r="Q101" s="191"/>
      <c r="R101" s="191">
        <v>0.22</v>
      </c>
      <c r="S101" s="191"/>
      <c r="T101" s="191">
        <v>0.16</v>
      </c>
      <c r="U101" s="191"/>
      <c r="V101" s="191">
        <v>0.18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78"/>
      <c r="B132" s="378"/>
      <c r="C132" s="379"/>
      <c r="D132" s="37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45778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45778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45779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45780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45781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45782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45783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45784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45785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45786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45787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45788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45789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45790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45791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45792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45793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45794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45795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45796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45797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45798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45799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45800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45801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45802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45803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45804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45805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45806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45807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45808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2021-12-28T08:25:17Z</cp:lastPrinted>
  <dcterms:created xsi:type="dcterms:W3CDTF">2020-11-06T01:25:08Z</dcterms:created>
  <dcterms:modified xsi:type="dcterms:W3CDTF">2025-06-13T07:22:41Z</dcterms:modified>
</cp:coreProperties>
</file>